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usannadancy/Downloads/"/>
    </mc:Choice>
  </mc:AlternateContent>
  <xr:revisionPtr revIDLastSave="0" documentId="8_{2BD7A1B1-EE37-EC44-BC4A-5798F467B148}" xr6:coauthVersionLast="47" xr6:coauthVersionMax="47" xr10:uidLastSave="{00000000-0000-0000-0000-000000000000}"/>
  <bookViews>
    <workbookView xWindow="0" yWindow="760" windowWidth="20740" windowHeight="11040" xr2:uid="{00000000-000D-0000-FFFF-FFFF00000000}"/>
  </bookViews>
  <sheets>
    <sheet name="Vehicles" sheetId="11" r:id="rId1"/>
    <sheet name="Disks" sheetId="12" r:id="rId2"/>
    <sheet name="Advertising Model" sheetId="13" r:id="rId3"/>
  </sheets>
  <definedNames>
    <definedName name="_xlnm._FilterDatabase" localSheetId="0" hidden="1">Vehicles!$A$1:$H$72</definedName>
    <definedName name="l">'Advertising Model'!#REF!</definedName>
    <definedName name="s">'Advertising Model'!#REF!</definedName>
    <definedName name="solver_cvg" localSheetId="2" hidden="1">0.0001</definedName>
    <definedName name="solver_cvg" localSheetId="1" hidden="1">0.0001</definedName>
    <definedName name="solver_cvg" localSheetId="0" hidden="1">0.0001</definedName>
    <definedName name="solver_drv" localSheetId="2" hidden="1">1</definedName>
    <definedName name="solver_drv" localSheetId="1" hidden="1">1</definedName>
    <definedName name="solver_drv" localSheetId="0" hidden="1">1</definedName>
    <definedName name="solver_est" localSheetId="2" hidden="1">1</definedName>
    <definedName name="solver_est" localSheetId="1" hidden="1">1</definedName>
    <definedName name="solver_est" localSheetId="0" hidden="1">1</definedName>
    <definedName name="solver_itr" localSheetId="2" hidden="1">100</definedName>
    <definedName name="solver_itr" localSheetId="1" hidden="1">100</definedName>
    <definedName name="solver_itr" localSheetId="0" hidden="1">100</definedName>
    <definedName name="solver_lhs1" localSheetId="1" hidden="1">Disks!$F$18</definedName>
    <definedName name="solver_lhs2" localSheetId="1" hidden="1">Disks!$E$6</definedName>
    <definedName name="solver_lhs3" localSheetId="1" hidden="1">Disks!$B$18:$E$18</definedName>
    <definedName name="solver_lhs4" localSheetId="1" hidden="1">Disks!$B$24:$E$24</definedName>
    <definedName name="solver_lhs5" localSheetId="1" hidden="1">Disks!$E$4</definedName>
    <definedName name="solver_lin" localSheetId="2" hidden="1">2</definedName>
    <definedName name="solver_lin" localSheetId="1" hidden="1">2</definedName>
    <definedName name="solver_lin" localSheetId="0" hidden="1">2</definedName>
    <definedName name="solver_neg" localSheetId="2" hidden="1">2</definedName>
    <definedName name="solver_neg" localSheetId="1" hidden="1">2</definedName>
    <definedName name="solver_neg" localSheetId="0" hidden="1">2</definedName>
    <definedName name="solver_num" localSheetId="2" hidden="1">0</definedName>
    <definedName name="solver_num" localSheetId="1" hidden="1">0</definedName>
    <definedName name="solver_num" localSheetId="0" hidden="1">0</definedName>
    <definedName name="solver_nwt" localSheetId="2" hidden="1">1</definedName>
    <definedName name="solver_nwt" localSheetId="1" hidden="1">1</definedName>
    <definedName name="solver_nwt" localSheetId="0" hidden="1">1</definedName>
    <definedName name="solver_pre" localSheetId="2" hidden="1">0.000001</definedName>
    <definedName name="solver_pre" localSheetId="1" hidden="1">0.000001</definedName>
    <definedName name="solver_pre" localSheetId="0" hidden="1">0.000001</definedName>
    <definedName name="solver_rel1" localSheetId="1" hidden="1">1</definedName>
    <definedName name="solver_rel2" localSheetId="1" hidden="1">1</definedName>
    <definedName name="solver_rel3" localSheetId="1" hidden="1">3</definedName>
    <definedName name="solver_rel4" localSheetId="1" hidden="1">3</definedName>
    <definedName name="solver_rel5" localSheetId="1" hidden="1">1</definedName>
    <definedName name="solver_rhs1" localSheetId="1" hidden="1">15000</definedName>
    <definedName name="solver_rhs2" localSheetId="1" hidden="1">5000</definedName>
    <definedName name="solver_rhs3" localSheetId="1" hidden="1">2000</definedName>
    <definedName name="solver_rhs4" localSheetId="1" hidden="1">0</definedName>
    <definedName name="solver_rhs5" localSheetId="1" hidden="1">1000</definedName>
    <definedName name="solver_scl" localSheetId="2" hidden="1">2</definedName>
    <definedName name="solver_scl" localSheetId="1" hidden="1">2</definedName>
    <definedName name="solver_scl" localSheetId="0" hidden="1">2</definedName>
    <definedName name="solver_sho" localSheetId="2" hidden="1">2</definedName>
    <definedName name="solver_sho" localSheetId="1" hidden="1">2</definedName>
    <definedName name="solver_sho" localSheetId="0" hidden="1">2</definedName>
    <definedName name="solver_tim" localSheetId="2" hidden="1">100</definedName>
    <definedName name="solver_tim" localSheetId="1" hidden="1">100</definedName>
    <definedName name="solver_tim" localSheetId="0" hidden="1">100</definedName>
    <definedName name="solver_tol" localSheetId="2" hidden="1">0.05</definedName>
    <definedName name="solver_tol" localSheetId="1" hidden="1">0.05</definedName>
    <definedName name="solver_tol" localSheetId="0" hidden="1">0.05</definedName>
    <definedName name="solver_typ" localSheetId="2" hidden="1">1</definedName>
    <definedName name="solver_typ" localSheetId="1" hidden="1">1</definedName>
    <definedName name="solver_typ" localSheetId="0" hidden="1">1</definedName>
    <definedName name="solver_val" localSheetId="2" hidden="1">0</definedName>
    <definedName name="solver_val" localSheetId="1" hidden="1">0</definedName>
    <definedName name="solver_val" localSheetId="0" hidden="1">0</definedName>
    <definedName name="t">'Advertising Model'!#REF!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1" i="12" l="1"/>
  <c r="C3" i="13" l="1"/>
  <c r="C4" i="13"/>
  <c r="C5" i="13"/>
  <c r="C6" i="13"/>
  <c r="C7" i="13"/>
  <c r="C8" i="13"/>
  <c r="C9" i="13"/>
  <c r="C10" i="13"/>
  <c r="C11" i="13"/>
  <c r="C12" i="13"/>
  <c r="C13" i="13"/>
  <c r="C14" i="13"/>
  <c r="C15" i="13"/>
  <c r="C16" i="13"/>
  <c r="C17" i="13"/>
  <c r="C18" i="13"/>
  <c r="C19" i="13"/>
  <c r="C20" i="13"/>
  <c r="C21" i="13"/>
  <c r="C22" i="13"/>
  <c r="C23" i="13"/>
  <c r="F4" i="12"/>
  <c r="B5" i="12"/>
  <c r="B6" i="12" s="1"/>
  <c r="C5" i="12"/>
  <c r="C6" i="12" s="1"/>
  <c r="C8" i="12" s="1"/>
  <c r="C22" i="12" s="1"/>
  <c r="D5" i="12"/>
  <c r="D6" i="12" s="1"/>
  <c r="D8" i="12" s="1"/>
  <c r="D22" i="12" s="1"/>
  <c r="E5" i="12"/>
  <c r="E6" i="12" s="1"/>
  <c r="E8" i="12" s="1"/>
  <c r="E22" i="12" s="1"/>
  <c r="F7" i="12"/>
  <c r="F12" i="12"/>
  <c r="F16" i="12"/>
  <c r="F17" i="12"/>
  <c r="F18" i="12"/>
  <c r="B19" i="12"/>
  <c r="C19" i="12"/>
  <c r="D19" i="12"/>
  <c r="E19" i="12"/>
  <c r="F19" i="12" l="1"/>
  <c r="C11" i="12"/>
  <c r="C13" i="12" s="1"/>
  <c r="C23" i="12" s="1"/>
  <c r="C24" i="12" s="1"/>
  <c r="D11" i="12"/>
  <c r="D13" i="12" s="1"/>
  <c r="D23" i="12" s="1"/>
  <c r="D24" i="12" s="1"/>
  <c r="F5" i="12"/>
  <c r="F6" i="12"/>
  <c r="B8" i="12"/>
  <c r="E11" i="12"/>
  <c r="E13" i="12" s="1"/>
  <c r="E23" i="12" s="1"/>
  <c r="E24" i="12" s="1"/>
  <c r="F11" i="12" l="1"/>
  <c r="B13" i="12"/>
  <c r="F8" i="12"/>
  <c r="B22" i="12"/>
  <c r="F22" i="12" l="1"/>
  <c r="B23" i="12"/>
  <c r="F23" i="12" s="1"/>
  <c r="F13" i="12"/>
  <c r="B24" i="12" l="1"/>
  <c r="F24" i="12" l="1"/>
</calcChain>
</file>

<file path=xl/sharedStrings.xml><?xml version="1.0" encoding="utf-8"?>
<sst xmlns="http://schemas.openxmlformats.org/spreadsheetml/2006/main" count="263" uniqueCount="47">
  <si>
    <t>Total</t>
  </si>
  <si>
    <t>Revenue</t>
  </si>
  <si>
    <t>Total Revenue</t>
  </si>
  <si>
    <t>Variable Expenses</t>
  </si>
  <si>
    <t>Advertising</t>
  </si>
  <si>
    <t>Total Expenses</t>
  </si>
  <si>
    <t>Net Income</t>
  </si>
  <si>
    <t>ID #</t>
  </si>
  <si>
    <t>YEAR</t>
  </si>
  <si>
    <t>MAKE</t>
  </si>
  <si>
    <t>TYPE</t>
  </si>
  <si>
    <t>ODOMETER</t>
  </si>
  <si>
    <t xml:space="preserve">DEPARTMENT ASSIGNED </t>
  </si>
  <si>
    <t>PRICE</t>
  </si>
  <si>
    <t>MAINTENANCE</t>
  </si>
  <si>
    <t>Ford</t>
  </si>
  <si>
    <t>Sedan</t>
  </si>
  <si>
    <t>Police &amp; Security</t>
  </si>
  <si>
    <t>Truck</t>
  </si>
  <si>
    <t>Telecomm</t>
  </si>
  <si>
    <t>Chevrolet</t>
  </si>
  <si>
    <t>Pickup</t>
  </si>
  <si>
    <t>Housing &amp; Residential Life</t>
  </si>
  <si>
    <t>Dodge</t>
  </si>
  <si>
    <t>Van</t>
  </si>
  <si>
    <t>Property</t>
  </si>
  <si>
    <t>Printing Services</t>
  </si>
  <si>
    <t>GMC</t>
  </si>
  <si>
    <t>Dining Services</t>
  </si>
  <si>
    <t>Athletics</t>
  </si>
  <si>
    <t>Supreme</t>
  </si>
  <si>
    <t>Tournament</t>
  </si>
  <si>
    <t>High Flyer</t>
  </si>
  <si>
    <t>Regular</t>
  </si>
  <si>
    <t>Income Summary</t>
  </si>
  <si>
    <t>Other Overhead</t>
  </si>
  <si>
    <t>Insurance and maintenance</t>
  </si>
  <si>
    <t>Fixed Expenses</t>
  </si>
  <si>
    <t>Cost per Unit</t>
  </si>
  <si>
    <t>Units Produced To Cover Demand</t>
  </si>
  <si>
    <t>Price per Unit</t>
  </si>
  <si>
    <t>Total Units Sold</t>
  </si>
  <si>
    <t>Units Sold Based on Advertising</t>
  </si>
  <si>
    <t>Units Sold Based on Word of Mouth</t>
  </si>
  <si>
    <t>Income Statement</t>
  </si>
  <si>
    <t>Increase in Units Sold</t>
  </si>
  <si>
    <t>Advertising 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</si>
</sst>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"/>
    <numFmt numFmtId="166" formatCode="&quot;$&quot;#,##0.00"/>
    <numFmt numFmtId="167" formatCode="_(&quot;$&quot;* #,##0_);_(&quot;$&quot;* \(#,##0\);_(&quot;$&quot;* &quot;-&quot;??_);_(@_)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20"/>
      <name val="Arial"/>
      <family val="2"/>
    </font>
    <font>
      <sz val="10"/>
      <color indexed="20"/>
      <name val="Arial"/>
      <family val="2"/>
    </font>
    <font>
      <b/>
      <sz val="16"/>
      <color indexed="20"/>
      <name val="Arial"/>
      <family val="2"/>
    </font>
    <font>
      <b/>
      <sz val="10"/>
      <color indexed="6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54">
    <xf numFmtId="0" fontId="0" fillId="0" borderId="0" xfId="0"/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/>
    <xf numFmtId="42" fontId="0" fillId="0" borderId="0" xfId="0" applyNumberFormat="1"/>
    <xf numFmtId="164" fontId="0" fillId="0" borderId="0" xfId="2" applyNumberFormat="1" applyFont="1"/>
    <xf numFmtId="164" fontId="0" fillId="0" borderId="1" xfId="2" applyNumberFormat="1" applyFont="1" applyBorder="1"/>
    <xf numFmtId="164" fontId="0" fillId="0" borderId="2" xfId="2" applyNumberFormat="1" applyFont="1" applyBorder="1" applyAlignment="1">
      <alignment horizontal="left" indent="2"/>
    </xf>
    <xf numFmtId="164" fontId="0" fillId="0" borderId="1" xfId="2" applyNumberFormat="1" applyFont="1" applyBorder="1" applyAlignment="1">
      <alignment horizontal="left" indent="2"/>
    </xf>
    <xf numFmtId="164" fontId="1" fillId="4" borderId="3" xfId="2" applyNumberFormat="1" applyFont="1" applyFill="1" applyBorder="1" applyAlignment="1">
      <alignment horizontal="center"/>
    </xf>
    <xf numFmtId="164" fontId="1" fillId="4" borderId="6" xfId="2" applyNumberFormat="1" applyFont="1" applyFill="1" applyBorder="1" applyAlignment="1">
      <alignment horizontal="center"/>
    </xf>
    <xf numFmtId="164" fontId="1" fillId="4" borderId="1" xfId="2" applyNumberFormat="1" applyFont="1" applyFill="1" applyBorder="1" applyAlignment="1">
      <alignment horizontal="center"/>
    </xf>
    <xf numFmtId="164" fontId="3" fillId="2" borderId="1" xfId="2" applyNumberFormat="1" applyFont="1" applyFill="1" applyBorder="1"/>
    <xf numFmtId="164" fontId="0" fillId="0" borderId="0" xfId="2" applyNumberFormat="1" applyFont="1" applyBorder="1"/>
    <xf numFmtId="164" fontId="2" fillId="0" borderId="0" xfId="2" applyNumberFormat="1" applyFont="1" applyFill="1"/>
    <xf numFmtId="164" fontId="2" fillId="0" borderId="1" xfId="2" applyNumberFormat="1" applyFont="1" applyBorder="1" applyAlignment="1">
      <alignment horizontal="left" indent="2"/>
    </xf>
    <xf numFmtId="164" fontId="0" fillId="0" borderId="4" xfId="2" applyNumberFormat="1" applyFont="1" applyBorder="1"/>
    <xf numFmtId="164" fontId="5" fillId="0" borderId="0" xfId="2" applyNumberFormat="1" applyFont="1" applyBorder="1"/>
    <xf numFmtId="0" fontId="2" fillId="3" borderId="0" xfId="1" applyFill="1"/>
    <xf numFmtId="164" fontId="4" fillId="3" borderId="1" xfId="2" applyNumberFormat="1" applyFont="1" applyFill="1" applyBorder="1"/>
    <xf numFmtId="165" fontId="4" fillId="3" borderId="1" xfId="1" applyNumberFormat="1" applyFont="1" applyFill="1" applyBorder="1"/>
    <xf numFmtId="0" fontId="6" fillId="2" borderId="1" xfId="1" applyFont="1" applyFill="1" applyBorder="1"/>
    <xf numFmtId="164" fontId="2" fillId="0" borderId="0" xfId="2" applyNumberFormat="1" applyFont="1"/>
    <xf numFmtId="166" fontId="0" fillId="0" borderId="2" xfId="3" applyNumberFormat="1" applyFont="1" applyBorder="1"/>
    <xf numFmtId="166" fontId="0" fillId="0" borderId="7" xfId="3" applyNumberFormat="1" applyFont="1" applyBorder="1"/>
    <xf numFmtId="166" fontId="0" fillId="0" borderId="4" xfId="3" applyNumberFormat="1" applyFont="1" applyBorder="1"/>
    <xf numFmtId="166" fontId="0" fillId="0" borderId="10" xfId="3" applyNumberFormat="1" applyFont="1" applyBorder="1"/>
    <xf numFmtId="166" fontId="0" fillId="0" borderId="9" xfId="3" applyNumberFormat="1" applyFont="1" applyBorder="1"/>
    <xf numFmtId="166" fontId="0" fillId="0" borderId="1" xfId="2" applyNumberFormat="1" applyFont="1" applyBorder="1"/>
    <xf numFmtId="166" fontId="0" fillId="0" borderId="6" xfId="2" applyNumberFormat="1" applyFont="1" applyBorder="1"/>
    <xf numFmtId="166" fontId="0" fillId="0" borderId="3" xfId="2" applyNumberFormat="1" applyFont="1" applyBorder="1"/>
    <xf numFmtId="166" fontId="0" fillId="0" borderId="2" xfId="2" applyNumberFormat="1" applyFont="1" applyBorder="1"/>
    <xf numFmtId="166" fontId="0" fillId="0" borderId="7" xfId="2" applyNumberFormat="1" applyFont="1" applyBorder="1"/>
    <xf numFmtId="166" fontId="2" fillId="0" borderId="1" xfId="2" applyNumberFormat="1" applyFont="1" applyFill="1" applyBorder="1" applyAlignment="1">
      <alignment horizontal="center"/>
    </xf>
    <xf numFmtId="166" fontId="2" fillId="0" borderId="6" xfId="2" applyNumberFormat="1" applyFont="1" applyFill="1" applyBorder="1" applyAlignment="1">
      <alignment horizontal="center"/>
    </xf>
    <xf numFmtId="166" fontId="2" fillId="0" borderId="3" xfId="2" applyNumberFormat="1" applyFont="1" applyFill="1" applyBorder="1" applyAlignment="1">
      <alignment horizontal="center"/>
    </xf>
    <xf numFmtId="166" fontId="0" fillId="0" borderId="8" xfId="2" applyNumberFormat="1" applyFont="1" applyBorder="1"/>
    <xf numFmtId="8" fontId="0" fillId="0" borderId="1" xfId="2" applyNumberFormat="1" applyFont="1" applyBorder="1"/>
    <xf numFmtId="8" fontId="0" fillId="0" borderId="6" xfId="2" applyNumberFormat="1" applyFont="1" applyBorder="1"/>
    <xf numFmtId="8" fontId="0" fillId="0" borderId="3" xfId="2" applyNumberFormat="1" applyFont="1" applyBorder="1"/>
    <xf numFmtId="8" fontId="0" fillId="0" borderId="2" xfId="2" applyNumberFormat="1" applyFont="1" applyBorder="1"/>
    <xf numFmtId="8" fontId="0" fillId="0" borderId="7" xfId="2" applyNumberFormat="1" applyFont="1" applyBorder="1"/>
    <xf numFmtId="8" fontId="3" fillId="2" borderId="3" xfId="2" applyNumberFormat="1" applyFont="1" applyFill="1" applyBorder="1"/>
    <xf numFmtId="1" fontId="0" fillId="0" borderId="1" xfId="3" applyNumberFormat="1" applyFont="1" applyBorder="1"/>
    <xf numFmtId="1" fontId="0" fillId="0" borderId="6" xfId="3" applyNumberFormat="1" applyFont="1" applyBorder="1"/>
    <xf numFmtId="1" fontId="0" fillId="0" borderId="3" xfId="3" applyNumberFormat="1" applyFont="1" applyBorder="1"/>
    <xf numFmtId="166" fontId="0" fillId="0" borderId="8" xfId="3" applyNumberFormat="1" applyFont="1" applyBorder="1" applyAlignment="1">
      <alignment horizontal="right"/>
    </xf>
    <xf numFmtId="166" fontId="0" fillId="0" borderId="8" xfId="2" applyNumberFormat="1" applyFont="1" applyBorder="1" applyAlignment="1">
      <alignment horizontal="right"/>
    </xf>
    <xf numFmtId="44" fontId="0" fillId="0" borderId="0" xfId="3" applyFont="1"/>
    <xf numFmtId="167" fontId="0" fillId="0" borderId="0" xfId="3" applyNumberFormat="1" applyFont="1"/>
    <xf numFmtId="167" fontId="0" fillId="0" borderId="0" xfId="3" applyNumberFormat="1" applyFont="1" applyBorder="1"/>
    <xf numFmtId="4" fontId="0" fillId="0" borderId="1" xfId="2" applyNumberFormat="1" applyFont="1" applyBorder="1"/>
    <xf numFmtId="4" fontId="0" fillId="0" borderId="6" xfId="2" applyNumberFormat="1" applyFont="1" applyBorder="1"/>
    <xf numFmtId="4" fontId="0" fillId="0" borderId="3" xfId="2" applyNumberFormat="1" applyFont="1" applyBorder="1"/>
  </cellXfs>
  <cellStyles count="4">
    <cellStyle name="Comma 2" xfId="2" xr:uid="{00000000-0005-0000-0000-000000000000}"/>
    <cellStyle name="Currency" xfId="3" builtinId="4"/>
    <cellStyle name="Normal" xfId="0" builtinId="0"/>
    <cellStyle name="Normal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80008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Increase in Sales based on Advertising</a:t>
            </a:r>
          </a:p>
        </c:rich>
      </c:tx>
      <c:layout>
        <c:manualLayout>
          <c:xMode val="edge"/>
          <c:yMode val="edge"/>
          <c:x val="0.17532504592178605"/>
          <c:y val="3.208556149732622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7099603244223602"/>
          <c:y val="0.12834224598930491"/>
          <c:w val="0.75324834544174768"/>
          <c:h val="0.729946524064171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'Advertising Model'!$C$2</c:f>
              <c:strCache>
                <c:ptCount val="1"/>
                <c:pt idx="0">
                  <c:v>Increase in Units Sold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'Advertising Model'!$B$3:$B$23</c:f>
              <c:numCache>
                <c:formatCode>"$"#,##0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'Advertising Model'!$C$3:$C$23</c:f>
              <c:numCache>
                <c:formatCode>_(* #,##0_);_(* \(#,##0\);_(* "-"??_);_(@_)</c:formatCode>
                <c:ptCount val="21"/>
                <c:pt idx="0">
                  <c:v>0.25039584453757868</c:v>
                </c:pt>
                <c:pt idx="1">
                  <c:v>75.371056818444117</c:v>
                </c:pt>
                <c:pt idx="2">
                  <c:v>205.63365917760342</c:v>
                </c:pt>
                <c:pt idx="3">
                  <c:v>407.96576179437096</c:v>
                </c:pt>
                <c:pt idx="4">
                  <c:v>689.47761264076837</c:v>
                </c:pt>
                <c:pt idx="5">
                  <c:v>1040.324020545291</c:v>
                </c:pt>
                <c:pt idx="6">
                  <c:v>1432</c:v>
                </c:pt>
                <c:pt idx="7">
                  <c:v>1823.6759794547092</c:v>
                </c:pt>
                <c:pt idx="8">
                  <c:v>2174.5223873592313</c:v>
                </c:pt>
                <c:pt idx="9">
                  <c:v>2456.0342382056292</c:v>
                </c:pt>
                <c:pt idx="10">
                  <c:v>2658.3663408223965</c:v>
                </c:pt>
                <c:pt idx="11">
                  <c:v>2788.6289431815558</c:v>
                </c:pt>
                <c:pt idx="12">
                  <c:v>2863.7496041554623</c:v>
                </c:pt>
                <c:pt idx="13">
                  <c:v>2902.5540141140641</c:v>
                </c:pt>
                <c:pt idx="14">
                  <c:v>2920.5088582972307</c:v>
                </c:pt>
                <c:pt idx="15">
                  <c:v>2927.9503059051099</c:v>
                </c:pt>
                <c:pt idx="16">
                  <c:v>2930.7128190004096</c:v>
                </c:pt>
                <c:pt idx="17">
                  <c:v>2931.6314008301047</c:v>
                </c:pt>
                <c:pt idx="18">
                  <c:v>2931.9049862745005</c:v>
                </c:pt>
                <c:pt idx="19">
                  <c:v>2931.9779697284894</c:v>
                </c:pt>
                <c:pt idx="20">
                  <c:v>2931.9954081197902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8C5-48DB-853C-B667884D6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339264"/>
        <c:axId val="189339840"/>
      </c:scatterChart>
      <c:valAx>
        <c:axId val="189339264"/>
        <c:scaling>
          <c:orientation val="minMax"/>
          <c:max val="1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925" b="1" i="0" u="none" strike="noStrike" baseline="0">
                    <a:solidFill>
                      <a:srgbClr val="80008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Advertising Dollars</a:t>
                </a:r>
              </a:p>
            </c:rich>
          </c:tx>
          <c:layout>
            <c:manualLayout>
              <c:xMode val="edge"/>
              <c:yMode val="edge"/>
              <c:x val="0.42207881425615185"/>
              <c:y val="0.93048128342245962"/>
            </c:manualLayout>
          </c:layout>
          <c:overlay val="0"/>
          <c:spPr>
            <a:noFill/>
            <a:ln w="25400">
              <a:noFill/>
            </a:ln>
          </c:spPr>
        </c:title>
        <c:numFmt formatCode="\$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80008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9339840"/>
        <c:crosses val="autoZero"/>
        <c:crossBetween val="midCat"/>
      </c:valAx>
      <c:valAx>
        <c:axId val="189339840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rgbClr val="80008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25" b="1" i="0" u="none" strike="noStrike" baseline="0">
                    <a:solidFill>
                      <a:srgbClr val="80008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Increase in Units Sold</a:t>
                </a:r>
              </a:p>
            </c:rich>
          </c:tx>
          <c:layout>
            <c:manualLayout>
              <c:xMode val="edge"/>
              <c:yMode val="edge"/>
              <c:x val="2.5974080877301641E-2"/>
              <c:y val="0.32352941176470623"/>
            </c:manualLayout>
          </c:layout>
          <c:overlay val="0"/>
          <c:spPr>
            <a:noFill/>
            <a:ln w="25400">
              <a:noFill/>
            </a:ln>
          </c:spPr>
        </c:title>
        <c:numFmt formatCode="_(* #,##0_);_(* \(#,##0\);_(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80008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9339264"/>
        <c:crosses val="autoZero"/>
        <c:crossBetween val="midCat"/>
      </c:valAx>
      <c:spPr>
        <a:solidFill>
          <a:srgbClr val="FFFFFF"/>
        </a:solidFill>
        <a:ln w="12700">
          <a:solidFill>
            <a:srgbClr val="800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C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76200</xdr:rowOff>
    </xdr:from>
    <xdr:to>
      <xdr:col>10</xdr:col>
      <xdr:colOff>285750</xdr:colOff>
      <xdr:row>23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2"/>
  <sheetViews>
    <sheetView tabSelected="1" topLeftCell="A10" zoomScaleNormal="100" workbookViewId="0">
      <selection activeCell="F81" sqref="F81"/>
    </sheetView>
  </sheetViews>
  <sheetFormatPr baseColWidth="10" defaultColWidth="8.83203125" defaultRowHeight="13" x14ac:dyDescent="0.15"/>
  <cols>
    <col min="1" max="1" width="6.33203125" bestFit="1" customWidth="1"/>
    <col min="2" max="2" width="7.5" customWidth="1"/>
    <col min="3" max="3" width="8.5" bestFit="1" customWidth="1"/>
    <col min="4" max="4" width="7.33203125" customWidth="1"/>
    <col min="5" max="5" width="13" customWidth="1"/>
    <col min="6" max="6" width="25.83203125" customWidth="1"/>
    <col min="7" max="7" width="14" customWidth="1"/>
    <col min="8" max="8" width="15.83203125" customWidth="1"/>
    <col min="257" max="257" width="6.33203125" bestFit="1" customWidth="1"/>
    <col min="258" max="258" width="7.5" customWidth="1"/>
    <col min="259" max="259" width="8.5" bestFit="1" customWidth="1"/>
    <col min="260" max="260" width="7.33203125" customWidth="1"/>
    <col min="261" max="261" width="13" customWidth="1"/>
    <col min="262" max="262" width="25.83203125" customWidth="1"/>
    <col min="263" max="263" width="14" customWidth="1"/>
    <col min="264" max="264" width="15.83203125" customWidth="1"/>
    <col min="513" max="513" width="6.33203125" bestFit="1" customWidth="1"/>
    <col min="514" max="514" width="7.5" customWidth="1"/>
    <col min="515" max="515" width="8.5" bestFit="1" customWidth="1"/>
    <col min="516" max="516" width="7.33203125" customWidth="1"/>
    <col min="517" max="517" width="13" customWidth="1"/>
    <col min="518" max="518" width="25.83203125" customWidth="1"/>
    <col min="519" max="519" width="14" customWidth="1"/>
    <col min="520" max="520" width="15.83203125" customWidth="1"/>
    <col min="769" max="769" width="6.33203125" bestFit="1" customWidth="1"/>
    <col min="770" max="770" width="7.5" customWidth="1"/>
    <col min="771" max="771" width="8.5" bestFit="1" customWidth="1"/>
    <col min="772" max="772" width="7.33203125" customWidth="1"/>
    <col min="773" max="773" width="13" customWidth="1"/>
    <col min="774" max="774" width="25.83203125" customWidth="1"/>
    <col min="775" max="775" width="14" customWidth="1"/>
    <col min="776" max="776" width="15.83203125" customWidth="1"/>
    <col min="1025" max="1025" width="6.33203125" bestFit="1" customWidth="1"/>
    <col min="1026" max="1026" width="7.5" customWidth="1"/>
    <col min="1027" max="1027" width="8.5" bestFit="1" customWidth="1"/>
    <col min="1028" max="1028" width="7.33203125" customWidth="1"/>
    <col min="1029" max="1029" width="13" customWidth="1"/>
    <col min="1030" max="1030" width="25.83203125" customWidth="1"/>
    <col min="1031" max="1031" width="14" customWidth="1"/>
    <col min="1032" max="1032" width="15.83203125" customWidth="1"/>
    <col min="1281" max="1281" width="6.33203125" bestFit="1" customWidth="1"/>
    <col min="1282" max="1282" width="7.5" customWidth="1"/>
    <col min="1283" max="1283" width="8.5" bestFit="1" customWidth="1"/>
    <col min="1284" max="1284" width="7.33203125" customWidth="1"/>
    <col min="1285" max="1285" width="13" customWidth="1"/>
    <col min="1286" max="1286" width="25.83203125" customWidth="1"/>
    <col min="1287" max="1287" width="14" customWidth="1"/>
    <col min="1288" max="1288" width="15.83203125" customWidth="1"/>
    <col min="1537" max="1537" width="6.33203125" bestFit="1" customWidth="1"/>
    <col min="1538" max="1538" width="7.5" customWidth="1"/>
    <col min="1539" max="1539" width="8.5" bestFit="1" customWidth="1"/>
    <col min="1540" max="1540" width="7.33203125" customWidth="1"/>
    <col min="1541" max="1541" width="13" customWidth="1"/>
    <col min="1542" max="1542" width="25.83203125" customWidth="1"/>
    <col min="1543" max="1543" width="14" customWidth="1"/>
    <col min="1544" max="1544" width="15.83203125" customWidth="1"/>
    <col min="1793" max="1793" width="6.33203125" bestFit="1" customWidth="1"/>
    <col min="1794" max="1794" width="7.5" customWidth="1"/>
    <col min="1795" max="1795" width="8.5" bestFit="1" customWidth="1"/>
    <col min="1796" max="1796" width="7.33203125" customWidth="1"/>
    <col min="1797" max="1797" width="13" customWidth="1"/>
    <col min="1798" max="1798" width="25.83203125" customWidth="1"/>
    <col min="1799" max="1799" width="14" customWidth="1"/>
    <col min="1800" max="1800" width="15.83203125" customWidth="1"/>
    <col min="2049" max="2049" width="6.33203125" bestFit="1" customWidth="1"/>
    <col min="2050" max="2050" width="7.5" customWidth="1"/>
    <col min="2051" max="2051" width="8.5" bestFit="1" customWidth="1"/>
    <col min="2052" max="2052" width="7.33203125" customWidth="1"/>
    <col min="2053" max="2053" width="13" customWidth="1"/>
    <col min="2054" max="2054" width="25.83203125" customWidth="1"/>
    <col min="2055" max="2055" width="14" customWidth="1"/>
    <col min="2056" max="2056" width="15.83203125" customWidth="1"/>
    <col min="2305" max="2305" width="6.33203125" bestFit="1" customWidth="1"/>
    <col min="2306" max="2306" width="7.5" customWidth="1"/>
    <col min="2307" max="2307" width="8.5" bestFit="1" customWidth="1"/>
    <col min="2308" max="2308" width="7.33203125" customWidth="1"/>
    <col min="2309" max="2309" width="13" customWidth="1"/>
    <col min="2310" max="2310" width="25.83203125" customWidth="1"/>
    <col min="2311" max="2311" width="14" customWidth="1"/>
    <col min="2312" max="2312" width="15.83203125" customWidth="1"/>
    <col min="2561" max="2561" width="6.33203125" bestFit="1" customWidth="1"/>
    <col min="2562" max="2562" width="7.5" customWidth="1"/>
    <col min="2563" max="2563" width="8.5" bestFit="1" customWidth="1"/>
    <col min="2564" max="2564" width="7.33203125" customWidth="1"/>
    <col min="2565" max="2565" width="13" customWidth="1"/>
    <col min="2566" max="2566" width="25.83203125" customWidth="1"/>
    <col min="2567" max="2567" width="14" customWidth="1"/>
    <col min="2568" max="2568" width="15.83203125" customWidth="1"/>
    <col min="2817" max="2817" width="6.33203125" bestFit="1" customWidth="1"/>
    <col min="2818" max="2818" width="7.5" customWidth="1"/>
    <col min="2819" max="2819" width="8.5" bestFit="1" customWidth="1"/>
    <col min="2820" max="2820" width="7.33203125" customWidth="1"/>
    <col min="2821" max="2821" width="13" customWidth="1"/>
    <col min="2822" max="2822" width="25.83203125" customWidth="1"/>
    <col min="2823" max="2823" width="14" customWidth="1"/>
    <col min="2824" max="2824" width="15.83203125" customWidth="1"/>
    <col min="3073" max="3073" width="6.33203125" bestFit="1" customWidth="1"/>
    <col min="3074" max="3074" width="7.5" customWidth="1"/>
    <col min="3075" max="3075" width="8.5" bestFit="1" customWidth="1"/>
    <col min="3076" max="3076" width="7.33203125" customWidth="1"/>
    <col min="3077" max="3077" width="13" customWidth="1"/>
    <col min="3078" max="3078" width="25.83203125" customWidth="1"/>
    <col min="3079" max="3079" width="14" customWidth="1"/>
    <col min="3080" max="3080" width="15.83203125" customWidth="1"/>
    <col min="3329" max="3329" width="6.33203125" bestFit="1" customWidth="1"/>
    <col min="3330" max="3330" width="7.5" customWidth="1"/>
    <col min="3331" max="3331" width="8.5" bestFit="1" customWidth="1"/>
    <col min="3332" max="3332" width="7.33203125" customWidth="1"/>
    <col min="3333" max="3333" width="13" customWidth="1"/>
    <col min="3334" max="3334" width="25.83203125" customWidth="1"/>
    <col min="3335" max="3335" width="14" customWidth="1"/>
    <col min="3336" max="3336" width="15.83203125" customWidth="1"/>
    <col min="3585" max="3585" width="6.33203125" bestFit="1" customWidth="1"/>
    <col min="3586" max="3586" width="7.5" customWidth="1"/>
    <col min="3587" max="3587" width="8.5" bestFit="1" customWidth="1"/>
    <col min="3588" max="3588" width="7.33203125" customWidth="1"/>
    <col min="3589" max="3589" width="13" customWidth="1"/>
    <col min="3590" max="3590" width="25.83203125" customWidth="1"/>
    <col min="3591" max="3591" width="14" customWidth="1"/>
    <col min="3592" max="3592" width="15.83203125" customWidth="1"/>
    <col min="3841" max="3841" width="6.33203125" bestFit="1" customWidth="1"/>
    <col min="3842" max="3842" width="7.5" customWidth="1"/>
    <col min="3843" max="3843" width="8.5" bestFit="1" customWidth="1"/>
    <col min="3844" max="3844" width="7.33203125" customWidth="1"/>
    <col min="3845" max="3845" width="13" customWidth="1"/>
    <col min="3846" max="3846" width="25.83203125" customWidth="1"/>
    <col min="3847" max="3847" width="14" customWidth="1"/>
    <col min="3848" max="3848" width="15.83203125" customWidth="1"/>
    <col min="4097" max="4097" width="6.33203125" bestFit="1" customWidth="1"/>
    <col min="4098" max="4098" width="7.5" customWidth="1"/>
    <col min="4099" max="4099" width="8.5" bestFit="1" customWidth="1"/>
    <col min="4100" max="4100" width="7.33203125" customWidth="1"/>
    <col min="4101" max="4101" width="13" customWidth="1"/>
    <col min="4102" max="4102" width="25.83203125" customWidth="1"/>
    <col min="4103" max="4103" width="14" customWidth="1"/>
    <col min="4104" max="4104" width="15.83203125" customWidth="1"/>
    <col min="4353" max="4353" width="6.33203125" bestFit="1" customWidth="1"/>
    <col min="4354" max="4354" width="7.5" customWidth="1"/>
    <col min="4355" max="4355" width="8.5" bestFit="1" customWidth="1"/>
    <col min="4356" max="4356" width="7.33203125" customWidth="1"/>
    <col min="4357" max="4357" width="13" customWidth="1"/>
    <col min="4358" max="4358" width="25.83203125" customWidth="1"/>
    <col min="4359" max="4359" width="14" customWidth="1"/>
    <col min="4360" max="4360" width="15.83203125" customWidth="1"/>
    <col min="4609" max="4609" width="6.33203125" bestFit="1" customWidth="1"/>
    <col min="4610" max="4610" width="7.5" customWidth="1"/>
    <col min="4611" max="4611" width="8.5" bestFit="1" customWidth="1"/>
    <col min="4612" max="4612" width="7.33203125" customWidth="1"/>
    <col min="4613" max="4613" width="13" customWidth="1"/>
    <col min="4614" max="4614" width="25.83203125" customWidth="1"/>
    <col min="4615" max="4615" width="14" customWidth="1"/>
    <col min="4616" max="4616" width="15.83203125" customWidth="1"/>
    <col min="4865" max="4865" width="6.33203125" bestFit="1" customWidth="1"/>
    <col min="4866" max="4866" width="7.5" customWidth="1"/>
    <col min="4867" max="4867" width="8.5" bestFit="1" customWidth="1"/>
    <col min="4868" max="4868" width="7.33203125" customWidth="1"/>
    <col min="4869" max="4869" width="13" customWidth="1"/>
    <col min="4870" max="4870" width="25.83203125" customWidth="1"/>
    <col min="4871" max="4871" width="14" customWidth="1"/>
    <col min="4872" max="4872" width="15.83203125" customWidth="1"/>
    <col min="5121" max="5121" width="6.33203125" bestFit="1" customWidth="1"/>
    <col min="5122" max="5122" width="7.5" customWidth="1"/>
    <col min="5123" max="5123" width="8.5" bestFit="1" customWidth="1"/>
    <col min="5124" max="5124" width="7.33203125" customWidth="1"/>
    <col min="5125" max="5125" width="13" customWidth="1"/>
    <col min="5126" max="5126" width="25.83203125" customWidth="1"/>
    <col min="5127" max="5127" width="14" customWidth="1"/>
    <col min="5128" max="5128" width="15.83203125" customWidth="1"/>
    <col min="5377" max="5377" width="6.33203125" bestFit="1" customWidth="1"/>
    <col min="5378" max="5378" width="7.5" customWidth="1"/>
    <col min="5379" max="5379" width="8.5" bestFit="1" customWidth="1"/>
    <col min="5380" max="5380" width="7.33203125" customWidth="1"/>
    <col min="5381" max="5381" width="13" customWidth="1"/>
    <col min="5382" max="5382" width="25.83203125" customWidth="1"/>
    <col min="5383" max="5383" width="14" customWidth="1"/>
    <col min="5384" max="5384" width="15.83203125" customWidth="1"/>
    <col min="5633" max="5633" width="6.33203125" bestFit="1" customWidth="1"/>
    <col min="5634" max="5634" width="7.5" customWidth="1"/>
    <col min="5635" max="5635" width="8.5" bestFit="1" customWidth="1"/>
    <col min="5636" max="5636" width="7.33203125" customWidth="1"/>
    <col min="5637" max="5637" width="13" customWidth="1"/>
    <col min="5638" max="5638" width="25.83203125" customWidth="1"/>
    <col min="5639" max="5639" width="14" customWidth="1"/>
    <col min="5640" max="5640" width="15.83203125" customWidth="1"/>
    <col min="5889" max="5889" width="6.33203125" bestFit="1" customWidth="1"/>
    <col min="5890" max="5890" width="7.5" customWidth="1"/>
    <col min="5891" max="5891" width="8.5" bestFit="1" customWidth="1"/>
    <col min="5892" max="5892" width="7.33203125" customWidth="1"/>
    <col min="5893" max="5893" width="13" customWidth="1"/>
    <col min="5894" max="5894" width="25.83203125" customWidth="1"/>
    <col min="5895" max="5895" width="14" customWidth="1"/>
    <col min="5896" max="5896" width="15.83203125" customWidth="1"/>
    <col min="6145" max="6145" width="6.33203125" bestFit="1" customWidth="1"/>
    <col min="6146" max="6146" width="7.5" customWidth="1"/>
    <col min="6147" max="6147" width="8.5" bestFit="1" customWidth="1"/>
    <col min="6148" max="6148" width="7.33203125" customWidth="1"/>
    <col min="6149" max="6149" width="13" customWidth="1"/>
    <col min="6150" max="6150" width="25.83203125" customWidth="1"/>
    <col min="6151" max="6151" width="14" customWidth="1"/>
    <col min="6152" max="6152" width="15.83203125" customWidth="1"/>
    <col min="6401" max="6401" width="6.33203125" bestFit="1" customWidth="1"/>
    <col min="6402" max="6402" width="7.5" customWidth="1"/>
    <col min="6403" max="6403" width="8.5" bestFit="1" customWidth="1"/>
    <col min="6404" max="6404" width="7.33203125" customWidth="1"/>
    <col min="6405" max="6405" width="13" customWidth="1"/>
    <col min="6406" max="6406" width="25.83203125" customWidth="1"/>
    <col min="6407" max="6407" width="14" customWidth="1"/>
    <col min="6408" max="6408" width="15.83203125" customWidth="1"/>
    <col min="6657" max="6657" width="6.33203125" bestFit="1" customWidth="1"/>
    <col min="6658" max="6658" width="7.5" customWidth="1"/>
    <col min="6659" max="6659" width="8.5" bestFit="1" customWidth="1"/>
    <col min="6660" max="6660" width="7.33203125" customWidth="1"/>
    <col min="6661" max="6661" width="13" customWidth="1"/>
    <col min="6662" max="6662" width="25.83203125" customWidth="1"/>
    <col min="6663" max="6663" width="14" customWidth="1"/>
    <col min="6664" max="6664" width="15.83203125" customWidth="1"/>
    <col min="6913" max="6913" width="6.33203125" bestFit="1" customWidth="1"/>
    <col min="6914" max="6914" width="7.5" customWidth="1"/>
    <col min="6915" max="6915" width="8.5" bestFit="1" customWidth="1"/>
    <col min="6916" max="6916" width="7.33203125" customWidth="1"/>
    <col min="6917" max="6917" width="13" customWidth="1"/>
    <col min="6918" max="6918" width="25.83203125" customWidth="1"/>
    <col min="6919" max="6919" width="14" customWidth="1"/>
    <col min="6920" max="6920" width="15.83203125" customWidth="1"/>
    <col min="7169" max="7169" width="6.33203125" bestFit="1" customWidth="1"/>
    <col min="7170" max="7170" width="7.5" customWidth="1"/>
    <col min="7171" max="7171" width="8.5" bestFit="1" customWidth="1"/>
    <col min="7172" max="7172" width="7.33203125" customWidth="1"/>
    <col min="7173" max="7173" width="13" customWidth="1"/>
    <col min="7174" max="7174" width="25.83203125" customWidth="1"/>
    <col min="7175" max="7175" width="14" customWidth="1"/>
    <col min="7176" max="7176" width="15.83203125" customWidth="1"/>
    <col min="7425" max="7425" width="6.33203125" bestFit="1" customWidth="1"/>
    <col min="7426" max="7426" width="7.5" customWidth="1"/>
    <col min="7427" max="7427" width="8.5" bestFit="1" customWidth="1"/>
    <col min="7428" max="7428" width="7.33203125" customWidth="1"/>
    <col min="7429" max="7429" width="13" customWidth="1"/>
    <col min="7430" max="7430" width="25.83203125" customWidth="1"/>
    <col min="7431" max="7431" width="14" customWidth="1"/>
    <col min="7432" max="7432" width="15.83203125" customWidth="1"/>
    <col min="7681" max="7681" width="6.33203125" bestFit="1" customWidth="1"/>
    <col min="7682" max="7682" width="7.5" customWidth="1"/>
    <col min="7683" max="7683" width="8.5" bestFit="1" customWidth="1"/>
    <col min="7684" max="7684" width="7.33203125" customWidth="1"/>
    <col min="7685" max="7685" width="13" customWidth="1"/>
    <col min="7686" max="7686" width="25.83203125" customWidth="1"/>
    <col min="7687" max="7687" width="14" customWidth="1"/>
    <col min="7688" max="7688" width="15.83203125" customWidth="1"/>
    <col min="7937" max="7937" width="6.33203125" bestFit="1" customWidth="1"/>
    <col min="7938" max="7938" width="7.5" customWidth="1"/>
    <col min="7939" max="7939" width="8.5" bestFit="1" customWidth="1"/>
    <col min="7940" max="7940" width="7.33203125" customWidth="1"/>
    <col min="7941" max="7941" width="13" customWidth="1"/>
    <col min="7942" max="7942" width="25.83203125" customWidth="1"/>
    <col min="7943" max="7943" width="14" customWidth="1"/>
    <col min="7944" max="7944" width="15.83203125" customWidth="1"/>
    <col min="8193" max="8193" width="6.33203125" bestFit="1" customWidth="1"/>
    <col min="8194" max="8194" width="7.5" customWidth="1"/>
    <col min="8195" max="8195" width="8.5" bestFit="1" customWidth="1"/>
    <col min="8196" max="8196" width="7.33203125" customWidth="1"/>
    <col min="8197" max="8197" width="13" customWidth="1"/>
    <col min="8198" max="8198" width="25.83203125" customWidth="1"/>
    <col min="8199" max="8199" width="14" customWidth="1"/>
    <col min="8200" max="8200" width="15.83203125" customWidth="1"/>
    <col min="8449" max="8449" width="6.33203125" bestFit="1" customWidth="1"/>
    <col min="8450" max="8450" width="7.5" customWidth="1"/>
    <col min="8451" max="8451" width="8.5" bestFit="1" customWidth="1"/>
    <col min="8452" max="8452" width="7.33203125" customWidth="1"/>
    <col min="8453" max="8453" width="13" customWidth="1"/>
    <col min="8454" max="8454" width="25.83203125" customWidth="1"/>
    <col min="8455" max="8455" width="14" customWidth="1"/>
    <col min="8456" max="8456" width="15.83203125" customWidth="1"/>
    <col min="8705" max="8705" width="6.33203125" bestFit="1" customWidth="1"/>
    <col min="8706" max="8706" width="7.5" customWidth="1"/>
    <col min="8707" max="8707" width="8.5" bestFit="1" customWidth="1"/>
    <col min="8708" max="8708" width="7.33203125" customWidth="1"/>
    <col min="8709" max="8709" width="13" customWidth="1"/>
    <col min="8710" max="8710" width="25.83203125" customWidth="1"/>
    <col min="8711" max="8711" width="14" customWidth="1"/>
    <col min="8712" max="8712" width="15.83203125" customWidth="1"/>
    <col min="8961" max="8961" width="6.33203125" bestFit="1" customWidth="1"/>
    <col min="8962" max="8962" width="7.5" customWidth="1"/>
    <col min="8963" max="8963" width="8.5" bestFit="1" customWidth="1"/>
    <col min="8964" max="8964" width="7.33203125" customWidth="1"/>
    <col min="8965" max="8965" width="13" customWidth="1"/>
    <col min="8966" max="8966" width="25.83203125" customWidth="1"/>
    <col min="8967" max="8967" width="14" customWidth="1"/>
    <col min="8968" max="8968" width="15.83203125" customWidth="1"/>
    <col min="9217" max="9217" width="6.33203125" bestFit="1" customWidth="1"/>
    <col min="9218" max="9218" width="7.5" customWidth="1"/>
    <col min="9219" max="9219" width="8.5" bestFit="1" customWidth="1"/>
    <col min="9220" max="9220" width="7.33203125" customWidth="1"/>
    <col min="9221" max="9221" width="13" customWidth="1"/>
    <col min="9222" max="9222" width="25.83203125" customWidth="1"/>
    <col min="9223" max="9223" width="14" customWidth="1"/>
    <col min="9224" max="9224" width="15.83203125" customWidth="1"/>
    <col min="9473" max="9473" width="6.33203125" bestFit="1" customWidth="1"/>
    <col min="9474" max="9474" width="7.5" customWidth="1"/>
    <col min="9475" max="9475" width="8.5" bestFit="1" customWidth="1"/>
    <col min="9476" max="9476" width="7.33203125" customWidth="1"/>
    <col min="9477" max="9477" width="13" customWidth="1"/>
    <col min="9478" max="9478" width="25.83203125" customWidth="1"/>
    <col min="9479" max="9479" width="14" customWidth="1"/>
    <col min="9480" max="9480" width="15.83203125" customWidth="1"/>
    <col min="9729" max="9729" width="6.33203125" bestFit="1" customWidth="1"/>
    <col min="9730" max="9730" width="7.5" customWidth="1"/>
    <col min="9731" max="9731" width="8.5" bestFit="1" customWidth="1"/>
    <col min="9732" max="9732" width="7.33203125" customWidth="1"/>
    <col min="9733" max="9733" width="13" customWidth="1"/>
    <col min="9734" max="9734" width="25.83203125" customWidth="1"/>
    <col min="9735" max="9735" width="14" customWidth="1"/>
    <col min="9736" max="9736" width="15.83203125" customWidth="1"/>
    <col min="9985" max="9985" width="6.33203125" bestFit="1" customWidth="1"/>
    <col min="9986" max="9986" width="7.5" customWidth="1"/>
    <col min="9987" max="9987" width="8.5" bestFit="1" customWidth="1"/>
    <col min="9988" max="9988" width="7.33203125" customWidth="1"/>
    <col min="9989" max="9989" width="13" customWidth="1"/>
    <col min="9990" max="9990" width="25.83203125" customWidth="1"/>
    <col min="9991" max="9991" width="14" customWidth="1"/>
    <col min="9992" max="9992" width="15.83203125" customWidth="1"/>
    <col min="10241" max="10241" width="6.33203125" bestFit="1" customWidth="1"/>
    <col min="10242" max="10242" width="7.5" customWidth="1"/>
    <col min="10243" max="10243" width="8.5" bestFit="1" customWidth="1"/>
    <col min="10244" max="10244" width="7.33203125" customWidth="1"/>
    <col min="10245" max="10245" width="13" customWidth="1"/>
    <col min="10246" max="10246" width="25.83203125" customWidth="1"/>
    <col min="10247" max="10247" width="14" customWidth="1"/>
    <col min="10248" max="10248" width="15.83203125" customWidth="1"/>
    <col min="10497" max="10497" width="6.33203125" bestFit="1" customWidth="1"/>
    <col min="10498" max="10498" width="7.5" customWidth="1"/>
    <col min="10499" max="10499" width="8.5" bestFit="1" customWidth="1"/>
    <col min="10500" max="10500" width="7.33203125" customWidth="1"/>
    <col min="10501" max="10501" width="13" customWidth="1"/>
    <col min="10502" max="10502" width="25.83203125" customWidth="1"/>
    <col min="10503" max="10503" width="14" customWidth="1"/>
    <col min="10504" max="10504" width="15.83203125" customWidth="1"/>
    <col min="10753" max="10753" width="6.33203125" bestFit="1" customWidth="1"/>
    <col min="10754" max="10754" width="7.5" customWidth="1"/>
    <col min="10755" max="10755" width="8.5" bestFit="1" customWidth="1"/>
    <col min="10756" max="10756" width="7.33203125" customWidth="1"/>
    <col min="10757" max="10757" width="13" customWidth="1"/>
    <col min="10758" max="10758" width="25.83203125" customWidth="1"/>
    <col min="10759" max="10759" width="14" customWidth="1"/>
    <col min="10760" max="10760" width="15.83203125" customWidth="1"/>
    <col min="11009" max="11009" width="6.33203125" bestFit="1" customWidth="1"/>
    <col min="11010" max="11010" width="7.5" customWidth="1"/>
    <col min="11011" max="11011" width="8.5" bestFit="1" customWidth="1"/>
    <col min="11012" max="11012" width="7.33203125" customWidth="1"/>
    <col min="11013" max="11013" width="13" customWidth="1"/>
    <col min="11014" max="11014" width="25.83203125" customWidth="1"/>
    <col min="11015" max="11015" width="14" customWidth="1"/>
    <col min="11016" max="11016" width="15.83203125" customWidth="1"/>
    <col min="11265" max="11265" width="6.33203125" bestFit="1" customWidth="1"/>
    <col min="11266" max="11266" width="7.5" customWidth="1"/>
    <col min="11267" max="11267" width="8.5" bestFit="1" customWidth="1"/>
    <col min="11268" max="11268" width="7.33203125" customWidth="1"/>
    <col min="11269" max="11269" width="13" customWidth="1"/>
    <col min="11270" max="11270" width="25.83203125" customWidth="1"/>
    <col min="11271" max="11271" width="14" customWidth="1"/>
    <col min="11272" max="11272" width="15.83203125" customWidth="1"/>
    <col min="11521" max="11521" width="6.33203125" bestFit="1" customWidth="1"/>
    <col min="11522" max="11522" width="7.5" customWidth="1"/>
    <col min="11523" max="11523" width="8.5" bestFit="1" customWidth="1"/>
    <col min="11524" max="11524" width="7.33203125" customWidth="1"/>
    <col min="11525" max="11525" width="13" customWidth="1"/>
    <col min="11526" max="11526" width="25.83203125" customWidth="1"/>
    <col min="11527" max="11527" width="14" customWidth="1"/>
    <col min="11528" max="11528" width="15.83203125" customWidth="1"/>
    <col min="11777" max="11777" width="6.33203125" bestFit="1" customWidth="1"/>
    <col min="11778" max="11778" width="7.5" customWidth="1"/>
    <col min="11779" max="11779" width="8.5" bestFit="1" customWidth="1"/>
    <col min="11780" max="11780" width="7.33203125" customWidth="1"/>
    <col min="11781" max="11781" width="13" customWidth="1"/>
    <col min="11782" max="11782" width="25.83203125" customWidth="1"/>
    <col min="11783" max="11783" width="14" customWidth="1"/>
    <col min="11784" max="11784" width="15.83203125" customWidth="1"/>
    <col min="12033" max="12033" width="6.33203125" bestFit="1" customWidth="1"/>
    <col min="12034" max="12034" width="7.5" customWidth="1"/>
    <col min="12035" max="12035" width="8.5" bestFit="1" customWidth="1"/>
    <col min="12036" max="12036" width="7.33203125" customWidth="1"/>
    <col min="12037" max="12037" width="13" customWidth="1"/>
    <col min="12038" max="12038" width="25.83203125" customWidth="1"/>
    <col min="12039" max="12039" width="14" customWidth="1"/>
    <col min="12040" max="12040" width="15.83203125" customWidth="1"/>
    <col min="12289" max="12289" width="6.33203125" bestFit="1" customWidth="1"/>
    <col min="12290" max="12290" width="7.5" customWidth="1"/>
    <col min="12291" max="12291" width="8.5" bestFit="1" customWidth="1"/>
    <col min="12292" max="12292" width="7.33203125" customWidth="1"/>
    <col min="12293" max="12293" width="13" customWidth="1"/>
    <col min="12294" max="12294" width="25.83203125" customWidth="1"/>
    <col min="12295" max="12295" width="14" customWidth="1"/>
    <col min="12296" max="12296" width="15.83203125" customWidth="1"/>
    <col min="12545" max="12545" width="6.33203125" bestFit="1" customWidth="1"/>
    <col min="12546" max="12546" width="7.5" customWidth="1"/>
    <col min="12547" max="12547" width="8.5" bestFit="1" customWidth="1"/>
    <col min="12548" max="12548" width="7.33203125" customWidth="1"/>
    <col min="12549" max="12549" width="13" customWidth="1"/>
    <col min="12550" max="12550" width="25.83203125" customWidth="1"/>
    <col min="12551" max="12551" width="14" customWidth="1"/>
    <col min="12552" max="12552" width="15.83203125" customWidth="1"/>
    <col min="12801" max="12801" width="6.33203125" bestFit="1" customWidth="1"/>
    <col min="12802" max="12802" width="7.5" customWidth="1"/>
    <col min="12803" max="12803" width="8.5" bestFit="1" customWidth="1"/>
    <col min="12804" max="12804" width="7.33203125" customWidth="1"/>
    <col min="12805" max="12805" width="13" customWidth="1"/>
    <col min="12806" max="12806" width="25.83203125" customWidth="1"/>
    <col min="12807" max="12807" width="14" customWidth="1"/>
    <col min="12808" max="12808" width="15.83203125" customWidth="1"/>
    <col min="13057" max="13057" width="6.33203125" bestFit="1" customWidth="1"/>
    <col min="13058" max="13058" width="7.5" customWidth="1"/>
    <col min="13059" max="13059" width="8.5" bestFit="1" customWidth="1"/>
    <col min="13060" max="13060" width="7.33203125" customWidth="1"/>
    <col min="13061" max="13061" width="13" customWidth="1"/>
    <col min="13062" max="13062" width="25.83203125" customWidth="1"/>
    <col min="13063" max="13063" width="14" customWidth="1"/>
    <col min="13064" max="13064" width="15.83203125" customWidth="1"/>
    <col min="13313" max="13313" width="6.33203125" bestFit="1" customWidth="1"/>
    <col min="13314" max="13314" width="7.5" customWidth="1"/>
    <col min="13315" max="13315" width="8.5" bestFit="1" customWidth="1"/>
    <col min="13316" max="13316" width="7.33203125" customWidth="1"/>
    <col min="13317" max="13317" width="13" customWidth="1"/>
    <col min="13318" max="13318" width="25.83203125" customWidth="1"/>
    <col min="13319" max="13319" width="14" customWidth="1"/>
    <col min="13320" max="13320" width="15.83203125" customWidth="1"/>
    <col min="13569" max="13569" width="6.33203125" bestFit="1" customWidth="1"/>
    <col min="13570" max="13570" width="7.5" customWidth="1"/>
    <col min="13571" max="13571" width="8.5" bestFit="1" customWidth="1"/>
    <col min="13572" max="13572" width="7.33203125" customWidth="1"/>
    <col min="13573" max="13573" width="13" customWidth="1"/>
    <col min="13574" max="13574" width="25.83203125" customWidth="1"/>
    <col min="13575" max="13575" width="14" customWidth="1"/>
    <col min="13576" max="13576" width="15.83203125" customWidth="1"/>
    <col min="13825" max="13825" width="6.33203125" bestFit="1" customWidth="1"/>
    <col min="13826" max="13826" width="7.5" customWidth="1"/>
    <col min="13827" max="13827" width="8.5" bestFit="1" customWidth="1"/>
    <col min="13828" max="13828" width="7.33203125" customWidth="1"/>
    <col min="13829" max="13829" width="13" customWidth="1"/>
    <col min="13830" max="13830" width="25.83203125" customWidth="1"/>
    <col min="13831" max="13831" width="14" customWidth="1"/>
    <col min="13832" max="13832" width="15.83203125" customWidth="1"/>
    <col min="14081" max="14081" width="6.33203125" bestFit="1" customWidth="1"/>
    <col min="14082" max="14082" width="7.5" customWidth="1"/>
    <col min="14083" max="14083" width="8.5" bestFit="1" customWidth="1"/>
    <col min="14084" max="14084" width="7.33203125" customWidth="1"/>
    <col min="14085" max="14085" width="13" customWidth="1"/>
    <col min="14086" max="14086" width="25.83203125" customWidth="1"/>
    <col min="14087" max="14087" width="14" customWidth="1"/>
    <col min="14088" max="14088" width="15.83203125" customWidth="1"/>
    <col min="14337" max="14337" width="6.33203125" bestFit="1" customWidth="1"/>
    <col min="14338" max="14338" width="7.5" customWidth="1"/>
    <col min="14339" max="14339" width="8.5" bestFit="1" customWidth="1"/>
    <col min="14340" max="14340" width="7.33203125" customWidth="1"/>
    <col min="14341" max="14341" width="13" customWidth="1"/>
    <col min="14342" max="14342" width="25.83203125" customWidth="1"/>
    <col min="14343" max="14343" width="14" customWidth="1"/>
    <col min="14344" max="14344" width="15.83203125" customWidth="1"/>
    <col min="14593" max="14593" width="6.33203125" bestFit="1" customWidth="1"/>
    <col min="14594" max="14594" width="7.5" customWidth="1"/>
    <col min="14595" max="14595" width="8.5" bestFit="1" customWidth="1"/>
    <col min="14596" max="14596" width="7.33203125" customWidth="1"/>
    <col min="14597" max="14597" width="13" customWidth="1"/>
    <col min="14598" max="14598" width="25.83203125" customWidth="1"/>
    <col min="14599" max="14599" width="14" customWidth="1"/>
    <col min="14600" max="14600" width="15.83203125" customWidth="1"/>
    <col min="14849" max="14849" width="6.33203125" bestFit="1" customWidth="1"/>
    <col min="14850" max="14850" width="7.5" customWidth="1"/>
    <col min="14851" max="14851" width="8.5" bestFit="1" customWidth="1"/>
    <col min="14852" max="14852" width="7.33203125" customWidth="1"/>
    <col min="14853" max="14853" width="13" customWidth="1"/>
    <col min="14854" max="14854" width="25.83203125" customWidth="1"/>
    <col min="14855" max="14855" width="14" customWidth="1"/>
    <col min="14856" max="14856" width="15.83203125" customWidth="1"/>
    <col min="15105" max="15105" width="6.33203125" bestFit="1" customWidth="1"/>
    <col min="15106" max="15106" width="7.5" customWidth="1"/>
    <col min="15107" max="15107" width="8.5" bestFit="1" customWidth="1"/>
    <col min="15108" max="15108" width="7.33203125" customWidth="1"/>
    <col min="15109" max="15109" width="13" customWidth="1"/>
    <col min="15110" max="15110" width="25.83203125" customWidth="1"/>
    <col min="15111" max="15111" width="14" customWidth="1"/>
    <col min="15112" max="15112" width="15.83203125" customWidth="1"/>
    <col min="15361" max="15361" width="6.33203125" bestFit="1" customWidth="1"/>
    <col min="15362" max="15362" width="7.5" customWidth="1"/>
    <col min="15363" max="15363" width="8.5" bestFit="1" customWidth="1"/>
    <col min="15364" max="15364" width="7.33203125" customWidth="1"/>
    <col min="15365" max="15365" width="13" customWidth="1"/>
    <col min="15366" max="15366" width="25.83203125" customWidth="1"/>
    <col min="15367" max="15367" width="14" customWidth="1"/>
    <col min="15368" max="15368" width="15.83203125" customWidth="1"/>
    <col min="15617" max="15617" width="6.33203125" bestFit="1" customWidth="1"/>
    <col min="15618" max="15618" width="7.5" customWidth="1"/>
    <col min="15619" max="15619" width="8.5" bestFit="1" customWidth="1"/>
    <col min="15620" max="15620" width="7.33203125" customWidth="1"/>
    <col min="15621" max="15621" width="13" customWidth="1"/>
    <col min="15622" max="15622" width="25.83203125" customWidth="1"/>
    <col min="15623" max="15623" width="14" customWidth="1"/>
    <col min="15624" max="15624" width="15.83203125" customWidth="1"/>
    <col min="15873" max="15873" width="6.33203125" bestFit="1" customWidth="1"/>
    <col min="15874" max="15874" width="7.5" customWidth="1"/>
    <col min="15875" max="15875" width="8.5" bestFit="1" customWidth="1"/>
    <col min="15876" max="15876" width="7.33203125" customWidth="1"/>
    <col min="15877" max="15877" width="13" customWidth="1"/>
    <col min="15878" max="15878" width="25.83203125" customWidth="1"/>
    <col min="15879" max="15879" width="14" customWidth="1"/>
    <col min="15880" max="15880" width="15.83203125" customWidth="1"/>
    <col min="16129" max="16129" width="6.33203125" bestFit="1" customWidth="1"/>
    <col min="16130" max="16130" width="7.5" customWidth="1"/>
    <col min="16131" max="16131" width="8.5" bestFit="1" customWidth="1"/>
    <col min="16132" max="16132" width="7.33203125" customWidth="1"/>
    <col min="16133" max="16133" width="13" customWidth="1"/>
    <col min="16134" max="16134" width="25.83203125" customWidth="1"/>
    <col min="16135" max="16135" width="14" customWidth="1"/>
    <col min="16136" max="16136" width="15.83203125" customWidth="1"/>
  </cols>
  <sheetData>
    <row r="1" spans="1:10" ht="14" x14ac:dyDescent="0.15">
      <c r="A1" s="1" t="s">
        <v>7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12</v>
      </c>
      <c r="G1" s="2" t="s">
        <v>13</v>
      </c>
      <c r="H1" s="2" t="s">
        <v>14</v>
      </c>
      <c r="I1" s="3"/>
      <c r="J1" s="3"/>
    </row>
    <row r="2" spans="1:10" x14ac:dyDescent="0.15">
      <c r="A2">
        <v>87</v>
      </c>
      <c r="B2">
        <v>2002</v>
      </c>
      <c r="C2" t="s">
        <v>15</v>
      </c>
      <c r="D2" t="s">
        <v>16</v>
      </c>
      <c r="E2">
        <v>37780</v>
      </c>
      <c r="F2" t="s">
        <v>17</v>
      </c>
      <c r="G2" s="4">
        <v>20888</v>
      </c>
      <c r="H2" s="4">
        <v>1932.76</v>
      </c>
    </row>
    <row r="3" spans="1:10" x14ac:dyDescent="0.15">
      <c r="A3">
        <v>195</v>
      </c>
      <c r="B3">
        <v>2004</v>
      </c>
      <c r="C3" t="s">
        <v>15</v>
      </c>
      <c r="D3" t="s">
        <v>18</v>
      </c>
      <c r="E3">
        <v>19870</v>
      </c>
      <c r="F3" t="s">
        <v>19</v>
      </c>
      <c r="G3" s="4">
        <v>18682</v>
      </c>
      <c r="H3" s="4">
        <v>1331.3</v>
      </c>
    </row>
    <row r="4" spans="1:10" x14ac:dyDescent="0.15">
      <c r="A4">
        <v>503</v>
      </c>
      <c r="B4">
        <v>2003</v>
      </c>
      <c r="C4" t="s">
        <v>20</v>
      </c>
      <c r="D4" t="s">
        <v>16</v>
      </c>
      <c r="E4">
        <v>8900</v>
      </c>
      <c r="F4" t="s">
        <v>17</v>
      </c>
      <c r="G4" s="4">
        <v>20904</v>
      </c>
      <c r="H4" s="4">
        <v>938.75</v>
      </c>
    </row>
    <row r="5" spans="1:10" x14ac:dyDescent="0.15">
      <c r="A5">
        <v>678</v>
      </c>
      <c r="B5">
        <v>1995</v>
      </c>
      <c r="C5" t="s">
        <v>15</v>
      </c>
      <c r="D5" t="s">
        <v>21</v>
      </c>
      <c r="E5">
        <v>73419</v>
      </c>
      <c r="F5" t="s">
        <v>22</v>
      </c>
      <c r="G5" s="4">
        <v>11866</v>
      </c>
      <c r="H5" s="4">
        <v>507</v>
      </c>
    </row>
    <row r="6" spans="1:10" x14ac:dyDescent="0.15">
      <c r="A6">
        <v>696</v>
      </c>
      <c r="B6">
        <v>2000</v>
      </c>
      <c r="C6" t="s">
        <v>23</v>
      </c>
      <c r="D6" t="s">
        <v>24</v>
      </c>
      <c r="E6">
        <v>43907</v>
      </c>
      <c r="F6" t="s">
        <v>17</v>
      </c>
      <c r="G6" s="4">
        <v>15844</v>
      </c>
      <c r="H6" s="4">
        <v>565.82000000000005</v>
      </c>
    </row>
    <row r="7" spans="1:10" x14ac:dyDescent="0.15">
      <c r="A7">
        <v>798</v>
      </c>
      <c r="B7">
        <v>2003</v>
      </c>
      <c r="C7" t="s">
        <v>15</v>
      </c>
      <c r="D7" t="s">
        <v>24</v>
      </c>
      <c r="E7">
        <v>24575</v>
      </c>
      <c r="F7" t="s">
        <v>22</v>
      </c>
      <c r="G7" s="4">
        <v>19846</v>
      </c>
      <c r="H7" s="4">
        <v>167.65</v>
      </c>
    </row>
    <row r="8" spans="1:10" x14ac:dyDescent="0.15">
      <c r="A8">
        <v>817</v>
      </c>
      <c r="B8">
        <v>2004</v>
      </c>
      <c r="C8" t="s">
        <v>20</v>
      </c>
      <c r="D8" t="s">
        <v>24</v>
      </c>
      <c r="E8">
        <v>16896</v>
      </c>
      <c r="F8" t="s">
        <v>22</v>
      </c>
      <c r="G8" s="4">
        <v>20824</v>
      </c>
      <c r="H8" s="4">
        <v>705</v>
      </c>
    </row>
    <row r="9" spans="1:10" x14ac:dyDescent="0.15">
      <c r="A9">
        <v>818</v>
      </c>
      <c r="B9">
        <v>2000</v>
      </c>
      <c r="C9" t="s">
        <v>20</v>
      </c>
      <c r="D9" t="s">
        <v>21</v>
      </c>
      <c r="E9">
        <v>37786</v>
      </c>
      <c r="F9" t="s">
        <v>22</v>
      </c>
      <c r="G9" s="4">
        <v>13783</v>
      </c>
      <c r="H9" s="4">
        <v>1593.97</v>
      </c>
    </row>
    <row r="10" spans="1:10" x14ac:dyDescent="0.15">
      <c r="A10">
        <v>829</v>
      </c>
      <c r="B10">
        <v>1995</v>
      </c>
      <c r="C10" t="s">
        <v>15</v>
      </c>
      <c r="D10" t="s">
        <v>21</v>
      </c>
      <c r="E10">
        <v>32765</v>
      </c>
      <c r="F10" t="s">
        <v>22</v>
      </c>
      <c r="G10" s="4">
        <v>5000</v>
      </c>
      <c r="H10" s="4">
        <v>1370</v>
      </c>
    </row>
    <row r="11" spans="1:10" x14ac:dyDescent="0.15">
      <c r="A11">
        <v>834</v>
      </c>
      <c r="B11">
        <v>1991</v>
      </c>
      <c r="C11" t="s">
        <v>20</v>
      </c>
      <c r="D11" t="s">
        <v>24</v>
      </c>
      <c r="E11">
        <v>138456</v>
      </c>
      <c r="F11" t="s">
        <v>25</v>
      </c>
      <c r="G11" s="4">
        <v>11449</v>
      </c>
      <c r="H11" s="4">
        <v>1235.29</v>
      </c>
    </row>
    <row r="12" spans="1:10" x14ac:dyDescent="0.15">
      <c r="A12">
        <v>841</v>
      </c>
      <c r="B12">
        <v>1999</v>
      </c>
      <c r="C12" t="s">
        <v>15</v>
      </c>
      <c r="D12" t="s">
        <v>16</v>
      </c>
      <c r="E12">
        <v>59378</v>
      </c>
      <c r="F12" t="s">
        <v>26</v>
      </c>
      <c r="G12" s="4">
        <v>20315</v>
      </c>
      <c r="H12" s="4">
        <v>472.68</v>
      </c>
    </row>
    <row r="13" spans="1:10" x14ac:dyDescent="0.15">
      <c r="A13">
        <v>865</v>
      </c>
      <c r="B13">
        <v>2000</v>
      </c>
      <c r="C13" t="s">
        <v>27</v>
      </c>
      <c r="D13" t="s">
        <v>24</v>
      </c>
      <c r="E13">
        <v>42313</v>
      </c>
      <c r="F13" t="s">
        <v>22</v>
      </c>
      <c r="G13" s="4">
        <v>12500</v>
      </c>
      <c r="H13" s="4">
        <v>29.5</v>
      </c>
    </row>
    <row r="14" spans="1:10" x14ac:dyDescent="0.15">
      <c r="A14">
        <v>866</v>
      </c>
      <c r="B14">
        <v>2001</v>
      </c>
      <c r="C14" t="s">
        <v>15</v>
      </c>
      <c r="D14" t="s">
        <v>16</v>
      </c>
      <c r="E14">
        <v>49973</v>
      </c>
      <c r="F14" t="s">
        <v>17</v>
      </c>
      <c r="G14" s="4">
        <v>15090</v>
      </c>
      <c r="H14" s="4">
        <v>566.94000000000005</v>
      </c>
    </row>
    <row r="15" spans="1:10" x14ac:dyDescent="0.15">
      <c r="A15">
        <v>874</v>
      </c>
      <c r="B15">
        <v>2004</v>
      </c>
      <c r="C15" t="s">
        <v>15</v>
      </c>
      <c r="D15" t="s">
        <v>24</v>
      </c>
      <c r="E15">
        <v>43678</v>
      </c>
      <c r="F15" t="s">
        <v>19</v>
      </c>
      <c r="G15" s="4">
        <v>21580</v>
      </c>
      <c r="H15" s="4">
        <v>28.04</v>
      </c>
    </row>
    <row r="16" spans="1:10" x14ac:dyDescent="0.15">
      <c r="A16">
        <v>877</v>
      </c>
      <c r="B16">
        <v>1996</v>
      </c>
      <c r="C16" t="s">
        <v>20</v>
      </c>
      <c r="D16" t="s">
        <v>21</v>
      </c>
      <c r="E16">
        <v>50580</v>
      </c>
      <c r="F16" t="s">
        <v>25</v>
      </c>
      <c r="G16" s="4">
        <v>14130</v>
      </c>
      <c r="H16" s="4">
        <v>279.12</v>
      </c>
    </row>
    <row r="17" spans="1:8" x14ac:dyDescent="0.15">
      <c r="A17">
        <v>888</v>
      </c>
      <c r="B17">
        <v>1999</v>
      </c>
      <c r="C17" t="s">
        <v>15</v>
      </c>
      <c r="D17" t="s">
        <v>16</v>
      </c>
      <c r="E17">
        <v>62743</v>
      </c>
      <c r="F17" t="s">
        <v>17</v>
      </c>
      <c r="G17" s="4">
        <v>22413</v>
      </c>
      <c r="H17" s="4">
        <v>111.87</v>
      </c>
    </row>
    <row r="18" spans="1:8" x14ac:dyDescent="0.15">
      <c r="A18">
        <v>897</v>
      </c>
      <c r="B18">
        <v>2005</v>
      </c>
      <c r="C18" t="s">
        <v>15</v>
      </c>
      <c r="D18" t="s">
        <v>18</v>
      </c>
      <c r="E18">
        <v>12703</v>
      </c>
      <c r="F18" t="s">
        <v>22</v>
      </c>
      <c r="G18" s="4">
        <v>22724</v>
      </c>
      <c r="H18" s="4">
        <v>1591</v>
      </c>
    </row>
    <row r="19" spans="1:8" x14ac:dyDescent="0.15">
      <c r="A19">
        <v>904</v>
      </c>
      <c r="B19">
        <v>1996</v>
      </c>
      <c r="C19" t="s">
        <v>20</v>
      </c>
      <c r="D19" t="s">
        <v>16</v>
      </c>
      <c r="E19">
        <v>53383</v>
      </c>
      <c r="F19" t="s">
        <v>17</v>
      </c>
      <c r="G19" s="4">
        <v>16539</v>
      </c>
      <c r="H19" s="4">
        <v>1640.71</v>
      </c>
    </row>
    <row r="20" spans="1:8" x14ac:dyDescent="0.15">
      <c r="A20">
        <v>1016</v>
      </c>
      <c r="B20">
        <v>1997</v>
      </c>
      <c r="C20" t="s">
        <v>15</v>
      </c>
      <c r="D20" t="s">
        <v>21</v>
      </c>
      <c r="E20">
        <v>52728</v>
      </c>
      <c r="F20" t="s">
        <v>22</v>
      </c>
      <c r="G20" s="4">
        <v>14757</v>
      </c>
      <c r="H20" s="4">
        <v>2000</v>
      </c>
    </row>
    <row r="21" spans="1:8" x14ac:dyDescent="0.15">
      <c r="A21">
        <v>1055</v>
      </c>
      <c r="B21">
        <v>2004</v>
      </c>
      <c r="C21" t="s">
        <v>15</v>
      </c>
      <c r="D21" t="s">
        <v>24</v>
      </c>
      <c r="E21">
        <v>3500</v>
      </c>
      <c r="F21" t="s">
        <v>28</v>
      </c>
      <c r="G21" s="4">
        <v>22438</v>
      </c>
      <c r="H21" s="4">
        <v>694.89</v>
      </c>
    </row>
    <row r="22" spans="1:8" x14ac:dyDescent="0.15">
      <c r="A22">
        <v>1071</v>
      </c>
      <c r="B22">
        <v>1993</v>
      </c>
      <c r="C22" t="s">
        <v>15</v>
      </c>
      <c r="D22" t="s">
        <v>24</v>
      </c>
      <c r="E22">
        <v>93484</v>
      </c>
      <c r="F22" t="s">
        <v>26</v>
      </c>
      <c r="G22" s="4">
        <v>12149</v>
      </c>
      <c r="H22" s="4">
        <v>378.22</v>
      </c>
    </row>
    <row r="23" spans="1:8" x14ac:dyDescent="0.15">
      <c r="A23">
        <v>1140</v>
      </c>
      <c r="B23">
        <v>2003</v>
      </c>
      <c r="C23" t="s">
        <v>15</v>
      </c>
      <c r="D23" t="s">
        <v>18</v>
      </c>
      <c r="E23">
        <v>29781</v>
      </c>
      <c r="F23" t="s">
        <v>25</v>
      </c>
      <c r="G23" s="4">
        <v>19634</v>
      </c>
      <c r="H23" s="4">
        <v>575</v>
      </c>
    </row>
    <row r="24" spans="1:8" x14ac:dyDescent="0.15">
      <c r="A24">
        <v>1167</v>
      </c>
      <c r="B24">
        <v>2000</v>
      </c>
      <c r="C24" t="s">
        <v>15</v>
      </c>
      <c r="D24" t="s">
        <v>18</v>
      </c>
      <c r="E24">
        <v>39292</v>
      </c>
      <c r="F24" t="s">
        <v>22</v>
      </c>
      <c r="G24" s="4">
        <v>15366</v>
      </c>
      <c r="H24" s="4">
        <v>3491.22</v>
      </c>
    </row>
    <row r="25" spans="1:8" x14ac:dyDescent="0.15">
      <c r="A25">
        <v>1172</v>
      </c>
      <c r="B25">
        <v>1995</v>
      </c>
      <c r="C25" t="s">
        <v>15</v>
      </c>
      <c r="D25" t="s">
        <v>16</v>
      </c>
      <c r="E25">
        <v>78740</v>
      </c>
      <c r="F25" t="s">
        <v>17</v>
      </c>
      <c r="G25" s="4">
        <v>15871</v>
      </c>
      <c r="H25" s="4">
        <v>723.7</v>
      </c>
    </row>
    <row r="26" spans="1:8" x14ac:dyDescent="0.15">
      <c r="A26">
        <v>1196</v>
      </c>
      <c r="B26">
        <v>1998</v>
      </c>
      <c r="C26" t="s">
        <v>20</v>
      </c>
      <c r="D26" t="s">
        <v>24</v>
      </c>
      <c r="E26">
        <v>53560</v>
      </c>
      <c r="F26" t="s">
        <v>22</v>
      </c>
      <c r="G26" s="4">
        <v>12493</v>
      </c>
      <c r="H26" s="4">
        <v>1299</v>
      </c>
    </row>
    <row r="27" spans="1:8" x14ac:dyDescent="0.15">
      <c r="A27">
        <v>1374</v>
      </c>
      <c r="B27">
        <v>1995</v>
      </c>
      <c r="C27" t="s">
        <v>20</v>
      </c>
      <c r="D27" t="s">
        <v>16</v>
      </c>
      <c r="E27">
        <v>137534</v>
      </c>
      <c r="F27" t="s">
        <v>17</v>
      </c>
      <c r="G27" s="4">
        <v>20453</v>
      </c>
      <c r="H27" s="4">
        <v>2235</v>
      </c>
    </row>
    <row r="28" spans="1:8" x14ac:dyDescent="0.15">
      <c r="A28">
        <v>1375</v>
      </c>
      <c r="B28">
        <v>1999</v>
      </c>
      <c r="C28" t="s">
        <v>15</v>
      </c>
      <c r="D28" t="s">
        <v>21</v>
      </c>
      <c r="E28">
        <v>45608</v>
      </c>
      <c r="F28" t="s">
        <v>22</v>
      </c>
      <c r="G28" s="4">
        <v>15866</v>
      </c>
      <c r="H28" s="4">
        <v>72.069999999999993</v>
      </c>
    </row>
    <row r="29" spans="1:8" x14ac:dyDescent="0.15">
      <c r="A29">
        <v>1415</v>
      </c>
      <c r="B29">
        <v>1997</v>
      </c>
      <c r="C29" t="s">
        <v>27</v>
      </c>
      <c r="D29" t="s">
        <v>24</v>
      </c>
      <c r="E29">
        <v>89006</v>
      </c>
      <c r="F29" t="s">
        <v>29</v>
      </c>
      <c r="G29" s="4">
        <v>16748</v>
      </c>
      <c r="H29" s="4">
        <v>755</v>
      </c>
    </row>
    <row r="30" spans="1:8" x14ac:dyDescent="0.15">
      <c r="A30">
        <v>1445</v>
      </c>
      <c r="B30">
        <v>1996</v>
      </c>
      <c r="C30" t="s">
        <v>23</v>
      </c>
      <c r="D30" t="s">
        <v>24</v>
      </c>
      <c r="E30">
        <v>56788</v>
      </c>
      <c r="F30" t="s">
        <v>19</v>
      </c>
      <c r="G30" s="4">
        <v>10105</v>
      </c>
      <c r="H30" s="4">
        <v>345.47</v>
      </c>
    </row>
    <row r="31" spans="1:8" x14ac:dyDescent="0.15">
      <c r="A31">
        <v>1455</v>
      </c>
      <c r="B31">
        <v>1998</v>
      </c>
      <c r="C31" t="s">
        <v>15</v>
      </c>
      <c r="D31" t="s">
        <v>18</v>
      </c>
      <c r="E31">
        <v>76681</v>
      </c>
      <c r="F31" t="s">
        <v>22</v>
      </c>
      <c r="G31" s="4">
        <v>12850</v>
      </c>
      <c r="H31" s="4">
        <v>80.88</v>
      </c>
    </row>
    <row r="32" spans="1:8" x14ac:dyDescent="0.15">
      <c r="A32">
        <v>1462</v>
      </c>
      <c r="B32">
        <v>1997</v>
      </c>
      <c r="C32" t="s">
        <v>27</v>
      </c>
      <c r="D32" t="s">
        <v>24</v>
      </c>
      <c r="E32">
        <v>82091</v>
      </c>
      <c r="F32" t="s">
        <v>29</v>
      </c>
      <c r="G32" s="4">
        <v>20882</v>
      </c>
      <c r="H32" s="4">
        <v>980</v>
      </c>
    </row>
    <row r="33" spans="1:8" x14ac:dyDescent="0.15">
      <c r="A33">
        <v>1476</v>
      </c>
      <c r="B33">
        <v>2002</v>
      </c>
      <c r="C33" t="s">
        <v>23</v>
      </c>
      <c r="D33" t="s">
        <v>21</v>
      </c>
      <c r="E33">
        <v>47222</v>
      </c>
      <c r="F33" t="s">
        <v>25</v>
      </c>
      <c r="G33" s="4">
        <v>11232</v>
      </c>
      <c r="H33" s="4">
        <v>2000</v>
      </c>
    </row>
    <row r="34" spans="1:8" x14ac:dyDescent="0.15">
      <c r="A34">
        <v>1575</v>
      </c>
      <c r="B34">
        <v>2000</v>
      </c>
      <c r="C34" t="s">
        <v>20</v>
      </c>
      <c r="D34" t="s">
        <v>21</v>
      </c>
      <c r="E34">
        <v>43896</v>
      </c>
      <c r="F34" t="s">
        <v>25</v>
      </c>
      <c r="G34" s="4">
        <v>12643</v>
      </c>
      <c r="H34" s="4">
        <v>602.71</v>
      </c>
    </row>
    <row r="35" spans="1:8" x14ac:dyDescent="0.15">
      <c r="A35">
        <v>1585</v>
      </c>
      <c r="B35">
        <v>1999</v>
      </c>
      <c r="C35" t="s">
        <v>15</v>
      </c>
      <c r="D35" t="s">
        <v>16</v>
      </c>
      <c r="E35">
        <v>65404</v>
      </c>
      <c r="F35" t="s">
        <v>17</v>
      </c>
      <c r="G35" s="4">
        <v>22674</v>
      </c>
      <c r="H35" s="4">
        <v>489.92</v>
      </c>
    </row>
    <row r="36" spans="1:8" x14ac:dyDescent="0.15">
      <c r="A36">
        <v>1599</v>
      </c>
      <c r="B36">
        <v>1996</v>
      </c>
      <c r="C36" t="s">
        <v>20</v>
      </c>
      <c r="D36" t="s">
        <v>24</v>
      </c>
      <c r="E36">
        <v>52672</v>
      </c>
      <c r="F36" t="s">
        <v>26</v>
      </c>
      <c r="G36" s="4">
        <v>15773</v>
      </c>
      <c r="H36" s="4">
        <v>2932.83</v>
      </c>
    </row>
    <row r="37" spans="1:8" x14ac:dyDescent="0.15">
      <c r="A37">
        <v>1602</v>
      </c>
      <c r="B37">
        <v>1999</v>
      </c>
      <c r="C37" t="s">
        <v>27</v>
      </c>
      <c r="D37" t="s">
        <v>24</v>
      </c>
      <c r="E37">
        <v>35860</v>
      </c>
      <c r="F37" t="s">
        <v>28</v>
      </c>
      <c r="G37" s="4">
        <v>16356</v>
      </c>
      <c r="H37" s="4">
        <v>1825.79</v>
      </c>
    </row>
    <row r="38" spans="1:8" x14ac:dyDescent="0.15">
      <c r="A38">
        <v>1642</v>
      </c>
      <c r="B38">
        <v>2003</v>
      </c>
      <c r="C38" t="s">
        <v>20</v>
      </c>
      <c r="D38" t="s">
        <v>16</v>
      </c>
      <c r="E38">
        <v>44108</v>
      </c>
      <c r="F38" t="s">
        <v>25</v>
      </c>
      <c r="G38" s="4">
        <v>11136</v>
      </c>
      <c r="H38" s="4">
        <v>2000</v>
      </c>
    </row>
    <row r="39" spans="1:8" x14ac:dyDescent="0.15">
      <c r="A39">
        <v>1643</v>
      </c>
      <c r="B39">
        <v>1998</v>
      </c>
      <c r="C39" t="s">
        <v>20</v>
      </c>
      <c r="D39" t="s">
        <v>18</v>
      </c>
      <c r="E39">
        <v>43912</v>
      </c>
      <c r="F39" t="s">
        <v>22</v>
      </c>
      <c r="G39" s="4">
        <v>7200</v>
      </c>
      <c r="H39" s="4">
        <v>499.15</v>
      </c>
    </row>
    <row r="40" spans="1:8" x14ac:dyDescent="0.15">
      <c r="A40">
        <v>1648</v>
      </c>
      <c r="B40">
        <v>1992</v>
      </c>
      <c r="C40" t="s">
        <v>20</v>
      </c>
      <c r="D40" t="s">
        <v>24</v>
      </c>
      <c r="E40">
        <v>101712</v>
      </c>
      <c r="F40" t="s">
        <v>22</v>
      </c>
      <c r="G40" s="4">
        <v>14929</v>
      </c>
      <c r="H40" s="4">
        <v>664.34</v>
      </c>
    </row>
    <row r="41" spans="1:8" x14ac:dyDescent="0.15">
      <c r="A41">
        <v>1649</v>
      </c>
      <c r="B41">
        <v>2004</v>
      </c>
      <c r="C41" t="s">
        <v>20</v>
      </c>
      <c r="D41" t="s">
        <v>21</v>
      </c>
      <c r="E41">
        <v>2250</v>
      </c>
      <c r="F41" t="s">
        <v>26</v>
      </c>
      <c r="G41" s="4">
        <v>20680</v>
      </c>
      <c r="H41" s="4">
        <v>369.55</v>
      </c>
    </row>
    <row r="42" spans="1:8" x14ac:dyDescent="0.15">
      <c r="A42">
        <v>1675</v>
      </c>
      <c r="B42">
        <v>1999</v>
      </c>
      <c r="C42" t="s">
        <v>20</v>
      </c>
      <c r="D42" t="s">
        <v>21</v>
      </c>
      <c r="E42">
        <v>54741</v>
      </c>
      <c r="F42" t="s">
        <v>25</v>
      </c>
      <c r="G42" s="4">
        <v>9839</v>
      </c>
      <c r="H42" s="4">
        <v>159.9</v>
      </c>
    </row>
    <row r="43" spans="1:8" x14ac:dyDescent="0.15">
      <c r="A43">
        <v>1678</v>
      </c>
      <c r="B43">
        <v>2003</v>
      </c>
      <c r="C43" t="s">
        <v>15</v>
      </c>
      <c r="D43" t="s">
        <v>24</v>
      </c>
      <c r="E43">
        <v>25126</v>
      </c>
      <c r="F43" t="s">
        <v>22</v>
      </c>
      <c r="G43" s="4">
        <v>12957</v>
      </c>
      <c r="H43" s="4">
        <v>675</v>
      </c>
    </row>
    <row r="44" spans="1:8" x14ac:dyDescent="0.15">
      <c r="A44">
        <v>1680</v>
      </c>
      <c r="B44">
        <v>2003</v>
      </c>
      <c r="C44" t="s">
        <v>20</v>
      </c>
      <c r="D44" t="s">
        <v>21</v>
      </c>
      <c r="E44">
        <v>23915</v>
      </c>
      <c r="F44" t="s">
        <v>22</v>
      </c>
      <c r="G44" s="4">
        <v>16763</v>
      </c>
      <c r="H44" s="4">
        <v>1775.42</v>
      </c>
    </row>
    <row r="45" spans="1:8" x14ac:dyDescent="0.15">
      <c r="A45">
        <v>1733</v>
      </c>
      <c r="B45">
        <v>2005</v>
      </c>
      <c r="C45" t="s">
        <v>15</v>
      </c>
      <c r="D45" t="s">
        <v>21</v>
      </c>
      <c r="E45">
        <v>5272</v>
      </c>
      <c r="F45" t="s">
        <v>17</v>
      </c>
      <c r="G45" s="4">
        <v>15914</v>
      </c>
      <c r="H45" s="4">
        <v>1838.72</v>
      </c>
    </row>
    <row r="46" spans="1:8" x14ac:dyDescent="0.15">
      <c r="A46">
        <v>1735</v>
      </c>
      <c r="B46">
        <v>1993</v>
      </c>
      <c r="C46" t="s">
        <v>20</v>
      </c>
      <c r="D46" t="s">
        <v>16</v>
      </c>
      <c r="E46">
        <v>110863</v>
      </c>
      <c r="F46" t="s">
        <v>25</v>
      </c>
      <c r="G46" s="4">
        <v>11041</v>
      </c>
      <c r="H46" s="4">
        <v>963.62</v>
      </c>
    </row>
    <row r="47" spans="1:8" x14ac:dyDescent="0.15">
      <c r="A47">
        <v>1776</v>
      </c>
      <c r="B47">
        <v>1987</v>
      </c>
      <c r="C47" t="s">
        <v>20</v>
      </c>
      <c r="D47" t="s">
        <v>16</v>
      </c>
      <c r="E47">
        <v>81802</v>
      </c>
      <c r="F47" t="s">
        <v>22</v>
      </c>
      <c r="G47" s="4">
        <v>14993</v>
      </c>
      <c r="H47" s="4">
        <v>1820</v>
      </c>
    </row>
    <row r="48" spans="1:8" x14ac:dyDescent="0.15">
      <c r="A48">
        <v>1861</v>
      </c>
      <c r="B48">
        <v>2003</v>
      </c>
      <c r="C48" t="s">
        <v>20</v>
      </c>
      <c r="D48" t="s">
        <v>24</v>
      </c>
      <c r="E48">
        <v>8993</v>
      </c>
      <c r="F48" t="s">
        <v>17</v>
      </c>
      <c r="G48" s="4">
        <v>15592</v>
      </c>
      <c r="H48" s="4">
        <v>1871</v>
      </c>
    </row>
    <row r="49" spans="1:8" x14ac:dyDescent="0.15">
      <c r="A49">
        <v>1878</v>
      </c>
      <c r="B49">
        <v>1995</v>
      </c>
      <c r="C49" t="s">
        <v>20</v>
      </c>
      <c r="D49" t="s">
        <v>24</v>
      </c>
      <c r="E49">
        <v>56047</v>
      </c>
      <c r="F49" t="s">
        <v>22</v>
      </c>
      <c r="G49" s="4">
        <v>15930</v>
      </c>
      <c r="H49" s="4">
        <v>1382.9</v>
      </c>
    </row>
    <row r="50" spans="1:8" x14ac:dyDescent="0.15">
      <c r="A50">
        <v>1949</v>
      </c>
      <c r="B50">
        <v>2004</v>
      </c>
      <c r="C50" t="s">
        <v>20</v>
      </c>
      <c r="D50" t="s">
        <v>24</v>
      </c>
      <c r="E50">
        <v>34474</v>
      </c>
      <c r="F50" t="s">
        <v>28</v>
      </c>
      <c r="G50" s="4">
        <v>18712</v>
      </c>
      <c r="H50" s="4">
        <v>1025</v>
      </c>
    </row>
    <row r="51" spans="1:8" x14ac:dyDescent="0.15">
      <c r="A51">
        <v>2020</v>
      </c>
      <c r="B51">
        <v>2003</v>
      </c>
      <c r="C51" t="s">
        <v>15</v>
      </c>
      <c r="D51" t="s">
        <v>24</v>
      </c>
      <c r="E51">
        <v>22589</v>
      </c>
      <c r="F51" t="s">
        <v>22</v>
      </c>
      <c r="G51" s="4">
        <v>22045</v>
      </c>
      <c r="H51" s="4">
        <v>379.19</v>
      </c>
    </row>
    <row r="52" spans="1:8" x14ac:dyDescent="0.15">
      <c r="A52">
        <v>2021</v>
      </c>
      <c r="B52">
        <v>1999</v>
      </c>
      <c r="C52" t="s">
        <v>23</v>
      </c>
      <c r="D52" t="s">
        <v>24</v>
      </c>
      <c r="E52">
        <v>59800</v>
      </c>
      <c r="F52" t="s">
        <v>28</v>
      </c>
      <c r="G52" s="4">
        <v>14965</v>
      </c>
      <c r="H52" s="4">
        <v>1948.46</v>
      </c>
    </row>
    <row r="53" spans="1:8" x14ac:dyDescent="0.15">
      <c r="A53">
        <v>2063</v>
      </c>
      <c r="B53">
        <v>2001</v>
      </c>
      <c r="C53" t="s">
        <v>15</v>
      </c>
      <c r="D53" t="s">
        <v>16</v>
      </c>
      <c r="E53">
        <v>62611</v>
      </c>
      <c r="F53" t="s">
        <v>17</v>
      </c>
      <c r="G53" s="4">
        <v>18872</v>
      </c>
      <c r="H53" s="4">
        <v>751.37</v>
      </c>
    </row>
    <row r="54" spans="1:8" x14ac:dyDescent="0.15">
      <c r="A54">
        <v>2071</v>
      </c>
      <c r="B54">
        <v>2004</v>
      </c>
      <c r="C54" t="s">
        <v>15</v>
      </c>
      <c r="D54" t="s">
        <v>24</v>
      </c>
      <c r="E54">
        <v>18755</v>
      </c>
      <c r="F54" t="s">
        <v>25</v>
      </c>
      <c r="G54" s="4">
        <v>20336</v>
      </c>
      <c r="H54" s="4">
        <v>401.86</v>
      </c>
    </row>
    <row r="55" spans="1:8" x14ac:dyDescent="0.15">
      <c r="A55">
        <v>2084</v>
      </c>
      <c r="B55">
        <v>1997</v>
      </c>
      <c r="C55" t="s">
        <v>27</v>
      </c>
      <c r="D55" t="s">
        <v>24</v>
      </c>
      <c r="E55">
        <v>74309</v>
      </c>
      <c r="F55" t="s">
        <v>29</v>
      </c>
      <c r="G55" s="4">
        <v>14187</v>
      </c>
      <c r="H55" s="4">
        <v>558.62</v>
      </c>
    </row>
    <row r="56" spans="1:8" x14ac:dyDescent="0.15">
      <c r="A56">
        <v>2112</v>
      </c>
      <c r="B56">
        <v>1986</v>
      </c>
      <c r="C56" t="s">
        <v>15</v>
      </c>
      <c r="D56" t="s">
        <v>16</v>
      </c>
      <c r="E56">
        <v>103123</v>
      </c>
      <c r="F56" t="s">
        <v>22</v>
      </c>
      <c r="G56" s="4">
        <v>12007</v>
      </c>
      <c r="H56" s="4">
        <v>1350</v>
      </c>
    </row>
    <row r="57" spans="1:8" x14ac:dyDescent="0.15">
      <c r="A57">
        <v>2124</v>
      </c>
      <c r="B57">
        <v>2002</v>
      </c>
      <c r="C57" t="s">
        <v>15</v>
      </c>
      <c r="D57" t="s">
        <v>24</v>
      </c>
      <c r="E57">
        <v>36838</v>
      </c>
      <c r="F57" t="s">
        <v>26</v>
      </c>
      <c r="G57" s="4">
        <v>11518</v>
      </c>
      <c r="H57" s="4">
        <v>2000</v>
      </c>
    </row>
    <row r="58" spans="1:8" x14ac:dyDescent="0.15">
      <c r="A58">
        <v>2126</v>
      </c>
      <c r="B58">
        <v>2005</v>
      </c>
      <c r="C58" t="s">
        <v>15</v>
      </c>
      <c r="D58" t="s">
        <v>18</v>
      </c>
      <c r="E58">
        <v>3670</v>
      </c>
      <c r="F58" t="s">
        <v>22</v>
      </c>
      <c r="G58" s="4">
        <v>9471</v>
      </c>
      <c r="H58" s="4">
        <v>104.64</v>
      </c>
    </row>
    <row r="59" spans="1:8" x14ac:dyDescent="0.15">
      <c r="A59">
        <v>2128</v>
      </c>
      <c r="B59">
        <v>1994</v>
      </c>
      <c r="C59" t="s">
        <v>15</v>
      </c>
      <c r="D59" t="s">
        <v>24</v>
      </c>
      <c r="E59">
        <v>99880</v>
      </c>
      <c r="F59" t="s">
        <v>29</v>
      </c>
      <c r="G59" s="4">
        <v>15197</v>
      </c>
      <c r="H59" s="4">
        <v>1974.79</v>
      </c>
    </row>
    <row r="60" spans="1:8" x14ac:dyDescent="0.15">
      <c r="A60">
        <v>2131</v>
      </c>
      <c r="B60">
        <v>2001</v>
      </c>
      <c r="C60" t="s">
        <v>20</v>
      </c>
      <c r="D60" t="s">
        <v>21</v>
      </c>
      <c r="E60">
        <v>31394</v>
      </c>
      <c r="F60" t="s">
        <v>22</v>
      </c>
      <c r="G60" s="4">
        <v>15613</v>
      </c>
      <c r="H60" s="4">
        <v>450</v>
      </c>
    </row>
    <row r="61" spans="1:8" x14ac:dyDescent="0.15">
      <c r="A61">
        <v>2132</v>
      </c>
      <c r="B61">
        <v>1998</v>
      </c>
      <c r="C61" t="s">
        <v>20</v>
      </c>
      <c r="D61" t="s">
        <v>21</v>
      </c>
      <c r="E61">
        <v>77104</v>
      </c>
      <c r="F61" t="s">
        <v>22</v>
      </c>
      <c r="G61" s="4">
        <v>14019</v>
      </c>
      <c r="H61" s="4">
        <v>594.45000000000005</v>
      </c>
    </row>
    <row r="62" spans="1:8" x14ac:dyDescent="0.15">
      <c r="A62">
        <v>2139</v>
      </c>
      <c r="B62">
        <v>2004</v>
      </c>
      <c r="C62" t="s">
        <v>23</v>
      </c>
      <c r="D62" t="s">
        <v>24</v>
      </c>
      <c r="E62">
        <v>10650</v>
      </c>
      <c r="F62" t="s">
        <v>25</v>
      </c>
      <c r="G62" s="4">
        <v>11985</v>
      </c>
      <c r="H62" s="4">
        <v>1245.08</v>
      </c>
    </row>
    <row r="63" spans="1:8" x14ac:dyDescent="0.15">
      <c r="A63">
        <v>2141</v>
      </c>
      <c r="B63">
        <v>2005</v>
      </c>
      <c r="C63" t="s">
        <v>15</v>
      </c>
      <c r="D63" t="s">
        <v>24</v>
      </c>
      <c r="E63">
        <v>5721</v>
      </c>
      <c r="F63" t="s">
        <v>22</v>
      </c>
      <c r="G63" s="4">
        <v>22546</v>
      </c>
      <c r="H63" s="4">
        <v>1118.4100000000001</v>
      </c>
    </row>
    <row r="64" spans="1:8" x14ac:dyDescent="0.15">
      <c r="A64">
        <v>2142</v>
      </c>
      <c r="B64">
        <v>2005</v>
      </c>
      <c r="C64" t="s">
        <v>27</v>
      </c>
      <c r="D64" t="s">
        <v>18</v>
      </c>
      <c r="E64">
        <v>2800</v>
      </c>
      <c r="F64" t="s">
        <v>19</v>
      </c>
      <c r="G64" s="4">
        <v>13410</v>
      </c>
      <c r="H64" s="4">
        <v>257.37</v>
      </c>
    </row>
    <row r="65" spans="1:8" x14ac:dyDescent="0.15">
      <c r="A65">
        <v>2153</v>
      </c>
      <c r="B65">
        <v>2001</v>
      </c>
      <c r="C65" t="s">
        <v>20</v>
      </c>
      <c r="D65" t="s">
        <v>24</v>
      </c>
      <c r="E65">
        <v>32315</v>
      </c>
      <c r="F65" t="s">
        <v>19</v>
      </c>
      <c r="G65" s="4">
        <v>14109</v>
      </c>
      <c r="H65" s="4">
        <v>731.96</v>
      </c>
    </row>
    <row r="66" spans="1:8" x14ac:dyDescent="0.15">
      <c r="A66">
        <v>2166</v>
      </c>
      <c r="B66">
        <v>1998</v>
      </c>
      <c r="C66" t="s">
        <v>20</v>
      </c>
      <c r="D66" t="s">
        <v>24</v>
      </c>
      <c r="E66">
        <v>43038</v>
      </c>
      <c r="F66" t="s">
        <v>22</v>
      </c>
      <c r="G66" s="4">
        <v>17022</v>
      </c>
      <c r="H66" s="4">
        <v>1200</v>
      </c>
    </row>
    <row r="67" spans="1:8" x14ac:dyDescent="0.15">
      <c r="A67">
        <v>2167</v>
      </c>
      <c r="B67">
        <v>2003</v>
      </c>
      <c r="C67" t="s">
        <v>15</v>
      </c>
      <c r="D67" t="s">
        <v>18</v>
      </c>
      <c r="E67">
        <v>14678</v>
      </c>
      <c r="F67" t="s">
        <v>28</v>
      </c>
      <c r="G67" s="4">
        <v>21743</v>
      </c>
      <c r="H67" s="4">
        <v>202.36</v>
      </c>
    </row>
    <row r="68" spans="1:8" x14ac:dyDescent="0.15">
      <c r="A68">
        <v>2353</v>
      </c>
      <c r="B68">
        <v>2001</v>
      </c>
      <c r="C68" t="s">
        <v>27</v>
      </c>
      <c r="D68" t="s">
        <v>21</v>
      </c>
      <c r="E68">
        <v>58570</v>
      </c>
      <c r="F68" t="s">
        <v>28</v>
      </c>
      <c r="G68" s="4">
        <v>14127</v>
      </c>
      <c r="H68" s="4">
        <v>1255</v>
      </c>
    </row>
    <row r="69" spans="1:8" x14ac:dyDescent="0.15">
      <c r="A69">
        <v>2364</v>
      </c>
      <c r="B69">
        <v>1990</v>
      </c>
      <c r="C69" t="s">
        <v>20</v>
      </c>
      <c r="D69" t="s">
        <v>16</v>
      </c>
      <c r="E69">
        <v>92419</v>
      </c>
      <c r="F69" t="s">
        <v>29</v>
      </c>
      <c r="G69" s="4">
        <v>11630</v>
      </c>
      <c r="H69" s="4">
        <v>2257.16</v>
      </c>
    </row>
    <row r="70" spans="1:8" x14ac:dyDescent="0.15">
      <c r="A70">
        <v>2388</v>
      </c>
      <c r="B70">
        <v>2001</v>
      </c>
      <c r="C70" t="s">
        <v>23</v>
      </c>
      <c r="D70" t="s">
        <v>24</v>
      </c>
      <c r="E70">
        <v>33321</v>
      </c>
      <c r="F70" t="s">
        <v>22</v>
      </c>
      <c r="G70" s="4">
        <v>15485</v>
      </c>
      <c r="H70" s="4">
        <v>117.64</v>
      </c>
    </row>
    <row r="71" spans="1:8" x14ac:dyDescent="0.15">
      <c r="A71">
        <v>2412</v>
      </c>
      <c r="B71">
        <v>2000</v>
      </c>
      <c r="C71" t="s">
        <v>15</v>
      </c>
      <c r="D71" t="s">
        <v>24</v>
      </c>
      <c r="E71">
        <v>35497</v>
      </c>
      <c r="F71" t="s">
        <v>22</v>
      </c>
      <c r="G71" s="4">
        <v>9025</v>
      </c>
      <c r="H71" s="4">
        <v>191.38</v>
      </c>
    </row>
    <row r="72" spans="1:8" x14ac:dyDescent="0.15">
      <c r="A72">
        <v>2489</v>
      </c>
      <c r="B72">
        <v>2003</v>
      </c>
      <c r="C72" t="s">
        <v>20</v>
      </c>
      <c r="D72" t="s">
        <v>24</v>
      </c>
      <c r="E72">
        <v>26493</v>
      </c>
      <c r="F72" t="s">
        <v>25</v>
      </c>
      <c r="G72" s="4">
        <v>14347</v>
      </c>
      <c r="H72" s="4">
        <v>1002.1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7"/>
  <sheetViews>
    <sheetView workbookViewId="0">
      <selection activeCell="L16" sqref="L16"/>
    </sheetView>
  </sheetViews>
  <sheetFormatPr baseColWidth="10" defaultColWidth="9.1640625" defaultRowHeight="13" x14ac:dyDescent="0.15"/>
  <cols>
    <col min="1" max="1" width="35.1640625" style="5" customWidth="1"/>
    <col min="2" max="2" width="11.33203125" style="5" bestFit="1" customWidth="1"/>
    <col min="3" max="3" width="11.5" style="5" bestFit="1" customWidth="1"/>
    <col min="4" max="4" width="13.5" style="5" bestFit="1" customWidth="1"/>
    <col min="5" max="5" width="11.33203125" style="5" bestFit="1" customWidth="1"/>
    <col min="6" max="6" width="11.83203125" style="5" customWidth="1"/>
    <col min="7" max="7" width="9.1640625" style="5"/>
    <col min="8" max="8" width="10.33203125" style="5" bestFit="1" customWidth="1"/>
    <col min="9" max="15" width="11.33203125" style="5" bestFit="1" customWidth="1"/>
    <col min="16" max="16384" width="9.1640625" style="5"/>
  </cols>
  <sheetData>
    <row r="1" spans="1:15" ht="20" x14ac:dyDescent="0.2">
      <c r="A1" s="17" t="s">
        <v>44</v>
      </c>
    </row>
    <row r="2" spans="1:15" x14ac:dyDescent="0.15">
      <c r="A2" s="13"/>
    </row>
    <row r="3" spans="1:15" x14ac:dyDescent="0.15">
      <c r="A3" s="12" t="s">
        <v>1</v>
      </c>
      <c r="B3" s="11" t="s">
        <v>33</v>
      </c>
      <c r="C3" s="11" t="s">
        <v>32</v>
      </c>
      <c r="D3" s="11" t="s">
        <v>31</v>
      </c>
      <c r="E3" s="10" t="s">
        <v>30</v>
      </c>
      <c r="F3" s="9" t="s">
        <v>0</v>
      </c>
    </row>
    <row r="4" spans="1:15" x14ac:dyDescent="0.15">
      <c r="A4" s="8" t="s">
        <v>43</v>
      </c>
      <c r="B4" s="43">
        <v>2100</v>
      </c>
      <c r="C4" s="43">
        <v>2050</v>
      </c>
      <c r="D4" s="43">
        <v>1750</v>
      </c>
      <c r="E4" s="44">
        <v>1000</v>
      </c>
      <c r="F4" s="45">
        <f>SUM(B4:E4)</f>
        <v>6900</v>
      </c>
      <c r="H4" s="48"/>
      <c r="I4" s="48"/>
      <c r="J4" s="48"/>
      <c r="K4" s="48"/>
      <c r="L4" s="48"/>
      <c r="M4" s="48"/>
      <c r="N4" s="48"/>
      <c r="O4" s="48"/>
    </row>
    <row r="5" spans="1:15" x14ac:dyDescent="0.15">
      <c r="A5" s="8" t="s">
        <v>42</v>
      </c>
      <c r="B5" s="43">
        <f>3000*NORMSDIST(B18/1500-2)-68.25</f>
        <v>205.38365917760342</v>
      </c>
      <c r="C5" s="43">
        <f>3000*NORMSDIST(C18/1500-2)-68.25</f>
        <v>205.38365917760342</v>
      </c>
      <c r="D5" s="43">
        <f>3000*NORMSDIST(D18/1500-2)-68.25</f>
        <v>205.38365917760342</v>
      </c>
      <c r="E5" s="44">
        <f>3000*NORMSDIST(E18/1500-2)-68.25</f>
        <v>205.38365917760342</v>
      </c>
      <c r="F5" s="45">
        <f>SUM(B5:E5)</f>
        <v>821.53463671041368</v>
      </c>
      <c r="H5" s="49"/>
      <c r="I5" s="49"/>
      <c r="J5" s="49"/>
      <c r="K5" s="49"/>
      <c r="L5" s="49"/>
      <c r="M5" s="49"/>
      <c r="N5" s="49"/>
      <c r="O5" s="49"/>
    </row>
    <row r="6" spans="1:15" x14ac:dyDescent="0.15">
      <c r="A6" s="8" t="s">
        <v>41</v>
      </c>
      <c r="B6" s="43">
        <f>SUM(B4:B5)</f>
        <v>2305.3836591776035</v>
      </c>
      <c r="C6" s="43">
        <f>SUM(C4:C5)</f>
        <v>2255.3836591776035</v>
      </c>
      <c r="D6" s="43">
        <f>SUM(D4:D5)</f>
        <v>1955.3836591776035</v>
      </c>
      <c r="E6" s="44">
        <f>SUM(E4:E5)</f>
        <v>1205.3836591776035</v>
      </c>
      <c r="F6" s="45">
        <f>SUM(B6:E6)</f>
        <v>7721.5346367104139</v>
      </c>
      <c r="H6" s="49"/>
      <c r="I6" s="49"/>
      <c r="J6" s="49"/>
      <c r="K6" s="49"/>
      <c r="L6" s="49"/>
      <c r="M6" s="49"/>
      <c r="N6" s="49"/>
      <c r="O6" s="49"/>
    </row>
    <row r="7" spans="1:15" ht="14" thickBot="1" x14ac:dyDescent="0.2">
      <c r="A7" s="7" t="s">
        <v>40</v>
      </c>
      <c r="B7" s="23">
        <v>12</v>
      </c>
      <c r="C7" s="23">
        <v>20</v>
      </c>
      <c r="D7" s="23">
        <v>24</v>
      </c>
      <c r="E7" s="24">
        <v>32</v>
      </c>
      <c r="F7" s="46">
        <f>AVERAGE(B7:E7)</f>
        <v>22</v>
      </c>
      <c r="H7" s="49"/>
      <c r="I7" s="49"/>
      <c r="J7" s="49"/>
      <c r="K7" s="49"/>
      <c r="L7" s="49"/>
      <c r="M7" s="49"/>
      <c r="N7" s="49"/>
      <c r="O7" s="49"/>
    </row>
    <row r="8" spans="1:15" ht="14" thickTop="1" x14ac:dyDescent="0.15">
      <c r="A8" s="16" t="s">
        <v>0</v>
      </c>
      <c r="B8" s="25">
        <f>B6*B7</f>
        <v>27664.603910131242</v>
      </c>
      <c r="C8" s="25">
        <f>C6*C7</f>
        <v>45107.67318355207</v>
      </c>
      <c r="D8" s="25">
        <f>D6*D7</f>
        <v>46929.207820262483</v>
      </c>
      <c r="E8" s="26">
        <f>E6*E7</f>
        <v>38572.277093683311</v>
      </c>
      <c r="F8" s="27">
        <f>SUM(B8:E8)</f>
        <v>158273.76200762909</v>
      </c>
      <c r="H8" s="49"/>
      <c r="I8" s="49"/>
      <c r="J8" s="49"/>
      <c r="K8" s="49"/>
      <c r="L8" s="49"/>
      <c r="M8" s="49"/>
      <c r="N8" s="49"/>
      <c r="O8" s="49"/>
    </row>
    <row r="9" spans="1:15" s="13" customFormat="1" x14ac:dyDescent="0.15">
      <c r="H9" s="50"/>
      <c r="I9" s="50"/>
      <c r="J9" s="50"/>
      <c r="K9" s="50"/>
      <c r="L9" s="50"/>
      <c r="M9" s="50"/>
      <c r="N9" s="50"/>
      <c r="O9" s="50"/>
    </row>
    <row r="10" spans="1:15" x14ac:dyDescent="0.15">
      <c r="A10" s="12" t="s">
        <v>3</v>
      </c>
      <c r="B10" s="11" t="s">
        <v>33</v>
      </c>
      <c r="C10" s="11" t="s">
        <v>32</v>
      </c>
      <c r="D10" s="11" t="s">
        <v>31</v>
      </c>
      <c r="E10" s="10" t="s">
        <v>30</v>
      </c>
      <c r="F10" s="9" t="s">
        <v>0</v>
      </c>
      <c r="H10" s="49"/>
      <c r="I10" s="49"/>
      <c r="J10" s="49"/>
      <c r="K10" s="49"/>
      <c r="L10" s="49"/>
      <c r="M10" s="49"/>
      <c r="N10" s="49"/>
      <c r="O10" s="49"/>
    </row>
    <row r="11" spans="1:15" x14ac:dyDescent="0.15">
      <c r="A11" s="8" t="s">
        <v>39</v>
      </c>
      <c r="B11" s="51">
        <f>1.1*SUM(B4:B5)</f>
        <v>2535.922025095364</v>
      </c>
      <c r="C11" s="51">
        <f>1.1*SUM(C4:C5)</f>
        <v>2480.922025095364</v>
      </c>
      <c r="D11" s="51">
        <f>1.1*SUM(D4:D5)</f>
        <v>2150.922025095364</v>
      </c>
      <c r="E11" s="52">
        <f>1.1*SUM(E4:E5)</f>
        <v>1325.922025095364</v>
      </c>
      <c r="F11" s="53">
        <f>SUM(B11:E11)</f>
        <v>8493.688100381456</v>
      </c>
      <c r="H11" s="49"/>
      <c r="I11" s="49"/>
      <c r="J11" s="49"/>
      <c r="K11" s="49"/>
      <c r="L11" s="49"/>
      <c r="M11" s="49"/>
      <c r="N11" s="49"/>
      <c r="O11" s="49"/>
    </row>
    <row r="12" spans="1:15" ht="14" thickBot="1" x14ac:dyDescent="0.2">
      <c r="A12" s="7" t="s">
        <v>38</v>
      </c>
      <c r="B12" s="31">
        <v>5</v>
      </c>
      <c r="C12" s="31">
        <v>10</v>
      </c>
      <c r="D12" s="31">
        <v>16</v>
      </c>
      <c r="E12" s="32">
        <v>20</v>
      </c>
      <c r="F12" s="47">
        <f>AVERAGE(B12:E12)</f>
        <v>12.75</v>
      </c>
    </row>
    <row r="13" spans="1:15" ht="14" thickTop="1" x14ac:dyDescent="0.15">
      <c r="A13" s="16" t="s">
        <v>0</v>
      </c>
      <c r="B13" s="28">
        <f>B11*B12</f>
        <v>12679.61012547682</v>
      </c>
      <c r="C13" s="28">
        <f>C11*C12</f>
        <v>24809.22025095364</v>
      </c>
      <c r="D13" s="28">
        <f>D11*D12</f>
        <v>34414.752401525824</v>
      </c>
      <c r="E13" s="29">
        <f>E11*E12</f>
        <v>26518.44050190728</v>
      </c>
      <c r="F13" s="30">
        <f>SUM(B13:E13)</f>
        <v>98422.023279863555</v>
      </c>
    </row>
    <row r="14" spans="1:15" s="13" customFormat="1" x14ac:dyDescent="0.15"/>
    <row r="15" spans="1:15" x14ac:dyDescent="0.15">
      <c r="A15" s="12" t="s">
        <v>37</v>
      </c>
      <c r="B15" s="11" t="s">
        <v>33</v>
      </c>
      <c r="C15" s="11" t="s">
        <v>32</v>
      </c>
      <c r="D15" s="11" t="s">
        <v>31</v>
      </c>
      <c r="E15" s="10" t="s">
        <v>30</v>
      </c>
      <c r="F15" s="9" t="s">
        <v>0</v>
      </c>
    </row>
    <row r="16" spans="1:15" s="14" customFormat="1" x14ac:dyDescent="0.15">
      <c r="A16" s="15" t="s">
        <v>36</v>
      </c>
      <c r="B16" s="33">
        <v>3000</v>
      </c>
      <c r="C16" s="33">
        <v>5000</v>
      </c>
      <c r="D16" s="33">
        <v>6000</v>
      </c>
      <c r="E16" s="34">
        <v>10000</v>
      </c>
      <c r="F16" s="35">
        <f>SUM(B16:E16)</f>
        <v>24000</v>
      </c>
    </row>
    <row r="17" spans="1:6" x14ac:dyDescent="0.15">
      <c r="A17" s="8" t="s">
        <v>35</v>
      </c>
      <c r="B17" s="28">
        <v>6000</v>
      </c>
      <c r="C17" s="28">
        <v>8500</v>
      </c>
      <c r="D17" s="28">
        <v>12000</v>
      </c>
      <c r="E17" s="29">
        <v>18000</v>
      </c>
      <c r="F17" s="30">
        <f>SUM(B17:E17)</f>
        <v>44500</v>
      </c>
    </row>
    <row r="18" spans="1:6" ht="14" thickBot="1" x14ac:dyDescent="0.2">
      <c r="A18" s="7" t="s">
        <v>4</v>
      </c>
      <c r="B18" s="31">
        <v>1000</v>
      </c>
      <c r="C18" s="31">
        <v>1000</v>
      </c>
      <c r="D18" s="31">
        <v>1000</v>
      </c>
      <c r="E18" s="32">
        <v>1000</v>
      </c>
      <c r="F18" s="36">
        <f>SUM(B18:E18)</f>
        <v>4000</v>
      </c>
    </row>
    <row r="19" spans="1:6" ht="14" thickTop="1" x14ac:dyDescent="0.15">
      <c r="A19" s="6" t="s">
        <v>0</v>
      </c>
      <c r="B19" s="28">
        <f>SUM(B16:B18)</f>
        <v>10000</v>
      </c>
      <c r="C19" s="28">
        <f>SUM(C16:C18)</f>
        <v>14500</v>
      </c>
      <c r="D19" s="28">
        <f>SUM(D16:D18)</f>
        <v>19000</v>
      </c>
      <c r="E19" s="28">
        <f>SUM(E16:E18)</f>
        <v>29000</v>
      </c>
      <c r="F19" s="28">
        <f>SUM(F16:F18)</f>
        <v>72500</v>
      </c>
    </row>
    <row r="20" spans="1:6" s="13" customFormat="1" x14ac:dyDescent="0.15"/>
    <row r="21" spans="1:6" x14ac:dyDescent="0.15">
      <c r="A21" s="12" t="s">
        <v>34</v>
      </c>
      <c r="B21" s="11" t="s">
        <v>33</v>
      </c>
      <c r="C21" s="11" t="s">
        <v>32</v>
      </c>
      <c r="D21" s="11" t="s">
        <v>31</v>
      </c>
      <c r="E21" s="10" t="s">
        <v>30</v>
      </c>
      <c r="F21" s="9" t="s">
        <v>0</v>
      </c>
    </row>
    <row r="22" spans="1:6" x14ac:dyDescent="0.15">
      <c r="A22" s="8" t="s">
        <v>2</v>
      </c>
      <c r="B22" s="37">
        <f>B8</f>
        <v>27664.603910131242</v>
      </c>
      <c r="C22" s="37">
        <f>C8</f>
        <v>45107.67318355207</v>
      </c>
      <c r="D22" s="37">
        <f>D8</f>
        <v>46929.207820262483</v>
      </c>
      <c r="E22" s="38">
        <f>E8</f>
        <v>38572.277093683311</v>
      </c>
      <c r="F22" s="39">
        <f>SUM(B22:E22)</f>
        <v>158273.76200762909</v>
      </c>
    </row>
    <row r="23" spans="1:6" ht="14" thickBot="1" x14ac:dyDescent="0.2">
      <c r="A23" s="7" t="s">
        <v>5</v>
      </c>
      <c r="B23" s="40">
        <f>B13+B19</f>
        <v>22679.610125476822</v>
      </c>
      <c r="C23" s="40">
        <f>C13+C19</f>
        <v>39309.220250953644</v>
      </c>
      <c r="D23" s="40">
        <f>D13+D19</f>
        <v>53414.752401525824</v>
      </c>
      <c r="E23" s="41">
        <f>E13+E19</f>
        <v>55518.44050190728</v>
      </c>
      <c r="F23" s="39">
        <f>SUM(B23:E23)</f>
        <v>170922.02327986358</v>
      </c>
    </row>
    <row r="24" spans="1:6" ht="14" thickTop="1" x14ac:dyDescent="0.15">
      <c r="A24" s="6" t="s">
        <v>6</v>
      </c>
      <c r="B24" s="37">
        <f>B22-B23</f>
        <v>4984.9937846544199</v>
      </c>
      <c r="C24" s="37">
        <f>C22-C23</f>
        <v>5798.4529325984258</v>
      </c>
      <c r="D24" s="37">
        <f>D22-D23</f>
        <v>-6485.5445812633407</v>
      </c>
      <c r="E24" s="38">
        <f>E22-E23</f>
        <v>-16946.163408223969</v>
      </c>
      <c r="F24" s="42">
        <f>SUM(B24:E24)</f>
        <v>-12648.261272234464</v>
      </c>
    </row>
    <row r="27" spans="1:6" x14ac:dyDescent="0.15">
      <c r="A27" s="22"/>
    </row>
  </sheetData>
  <pageMargins left="0.75" right="0.75" top="1" bottom="1" header="0.5" footer="0.5"/>
  <pageSetup orientation="portrait" r:id="rId1"/>
  <headerFooter alignWithMargins="0"/>
  <ignoredErrors>
    <ignoredError sqref="F7 F1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C23"/>
  <sheetViews>
    <sheetView workbookViewId="0">
      <selection activeCell="N9" sqref="N9"/>
    </sheetView>
  </sheetViews>
  <sheetFormatPr baseColWidth="10" defaultColWidth="9.1640625" defaultRowHeight="13" x14ac:dyDescent="0.15"/>
  <cols>
    <col min="1" max="1" width="1.5" style="18" customWidth="1"/>
    <col min="2" max="2" width="14" style="18" bestFit="1" customWidth="1"/>
    <col min="3" max="3" width="20.5" style="18" customWidth="1"/>
    <col min="4" max="16384" width="9.1640625" style="18"/>
  </cols>
  <sheetData>
    <row r="1" spans="2:3" ht="8.25" customHeight="1" x14ac:dyDescent="0.15"/>
    <row r="2" spans="2:3" x14ac:dyDescent="0.15">
      <c r="B2" s="21" t="s">
        <v>46</v>
      </c>
      <c r="C2" s="21" t="s">
        <v>45</v>
      </c>
    </row>
    <row r="3" spans="2:3" x14ac:dyDescent="0.15">
      <c r="B3" s="20">
        <v>0</v>
      </c>
      <c r="C3" s="19">
        <f t="shared" ref="C3:C23" si="0">NORMSDIST(B3/1500-2)*3000-68</f>
        <v>0.25039584453757868</v>
      </c>
    </row>
    <row r="4" spans="2:3" x14ac:dyDescent="0.15">
      <c r="B4" s="20">
        <v>500</v>
      </c>
      <c r="C4" s="19">
        <f t="shared" si="0"/>
        <v>75.371056818444117</v>
      </c>
    </row>
    <row r="5" spans="2:3" x14ac:dyDescent="0.15">
      <c r="B5" s="20">
        <v>1000</v>
      </c>
      <c r="C5" s="19">
        <f t="shared" si="0"/>
        <v>205.63365917760342</v>
      </c>
    </row>
    <row r="6" spans="2:3" x14ac:dyDescent="0.15">
      <c r="B6" s="20">
        <v>1500</v>
      </c>
      <c r="C6" s="19">
        <f t="shared" si="0"/>
        <v>407.96576179437096</v>
      </c>
    </row>
    <row r="7" spans="2:3" x14ac:dyDescent="0.15">
      <c r="B7" s="20">
        <v>2000</v>
      </c>
      <c r="C7" s="19">
        <f t="shared" si="0"/>
        <v>689.47761264076837</v>
      </c>
    </row>
    <row r="8" spans="2:3" x14ac:dyDescent="0.15">
      <c r="B8" s="20">
        <v>2500</v>
      </c>
      <c r="C8" s="19">
        <f t="shared" si="0"/>
        <v>1040.324020545291</v>
      </c>
    </row>
    <row r="9" spans="2:3" x14ac:dyDescent="0.15">
      <c r="B9" s="20">
        <v>3000</v>
      </c>
      <c r="C9" s="19">
        <f t="shared" si="0"/>
        <v>1432</v>
      </c>
    </row>
    <row r="10" spans="2:3" x14ac:dyDescent="0.15">
      <c r="B10" s="20">
        <v>3500</v>
      </c>
      <c r="C10" s="19">
        <f t="shared" si="0"/>
        <v>1823.6759794547092</v>
      </c>
    </row>
    <row r="11" spans="2:3" x14ac:dyDescent="0.15">
      <c r="B11" s="20">
        <v>4000</v>
      </c>
      <c r="C11" s="19">
        <f t="shared" si="0"/>
        <v>2174.5223873592313</v>
      </c>
    </row>
    <row r="12" spans="2:3" x14ac:dyDescent="0.15">
      <c r="B12" s="20">
        <v>4500</v>
      </c>
      <c r="C12" s="19">
        <f t="shared" si="0"/>
        <v>2456.0342382056292</v>
      </c>
    </row>
    <row r="13" spans="2:3" x14ac:dyDescent="0.15">
      <c r="B13" s="20">
        <v>5000</v>
      </c>
      <c r="C13" s="19">
        <f t="shared" si="0"/>
        <v>2658.3663408223965</v>
      </c>
    </row>
    <row r="14" spans="2:3" x14ac:dyDescent="0.15">
      <c r="B14" s="20">
        <v>5500</v>
      </c>
      <c r="C14" s="19">
        <f t="shared" si="0"/>
        <v>2788.6289431815558</v>
      </c>
    </row>
    <row r="15" spans="2:3" x14ac:dyDescent="0.15">
      <c r="B15" s="20">
        <v>6000</v>
      </c>
      <c r="C15" s="19">
        <f t="shared" si="0"/>
        <v>2863.7496041554623</v>
      </c>
    </row>
    <row r="16" spans="2:3" x14ac:dyDescent="0.15">
      <c r="B16" s="20">
        <v>6500</v>
      </c>
      <c r="C16" s="19">
        <f t="shared" si="0"/>
        <v>2902.5540141140641</v>
      </c>
    </row>
    <row r="17" spans="2:3" x14ac:dyDescent="0.15">
      <c r="B17" s="20">
        <v>7000</v>
      </c>
      <c r="C17" s="19">
        <f t="shared" si="0"/>
        <v>2920.5088582972307</v>
      </c>
    </row>
    <row r="18" spans="2:3" x14ac:dyDescent="0.15">
      <c r="B18" s="20">
        <v>7500</v>
      </c>
      <c r="C18" s="19">
        <f t="shared" si="0"/>
        <v>2927.9503059051099</v>
      </c>
    </row>
    <row r="19" spans="2:3" x14ac:dyDescent="0.15">
      <c r="B19" s="20">
        <v>8000</v>
      </c>
      <c r="C19" s="19">
        <f t="shared" si="0"/>
        <v>2930.7128190004096</v>
      </c>
    </row>
    <row r="20" spans="2:3" x14ac:dyDescent="0.15">
      <c r="B20" s="20">
        <v>8500</v>
      </c>
      <c r="C20" s="19">
        <f t="shared" si="0"/>
        <v>2931.6314008301047</v>
      </c>
    </row>
    <row r="21" spans="2:3" x14ac:dyDescent="0.15">
      <c r="B21" s="20">
        <v>9000</v>
      </c>
      <c r="C21" s="19">
        <f t="shared" si="0"/>
        <v>2931.9049862745005</v>
      </c>
    </row>
    <row r="22" spans="2:3" x14ac:dyDescent="0.15">
      <c r="B22" s="20">
        <v>9500</v>
      </c>
      <c r="C22" s="19">
        <f t="shared" si="0"/>
        <v>2931.9779697284894</v>
      </c>
    </row>
    <row r="23" spans="2:3" x14ac:dyDescent="0.15">
      <c r="B23" s="20">
        <v>10000</v>
      </c>
      <c r="C23" s="19">
        <f t="shared" si="0"/>
        <v>2931.9954081197902</v>
      </c>
    </row>
  </sheetData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Vehicles</vt:lpstr>
      <vt:lpstr>Disks</vt:lpstr>
      <vt:lpstr>Advertising Model</vt:lpstr>
    </vt:vector>
  </TitlesOfParts>
  <Company>UNC Charlotte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Information &amp; Technology Services</dc:creator>
  <cp:lastModifiedBy>Susanna Dancy</cp:lastModifiedBy>
  <dcterms:created xsi:type="dcterms:W3CDTF">2004-10-27T13:18:27Z</dcterms:created>
  <dcterms:modified xsi:type="dcterms:W3CDTF">2026-05-13T16:07:40Z</dcterms:modified>
</cp:coreProperties>
</file>